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</sheets>
  <externalReferences>
    <externalReference r:id="rId9"/>
  </externalReferences>
  <definedNames>
    <definedName name="fil">'титульный'!$D$15</definedName>
    <definedName name="god">'титульный'!$D$9</definedName>
    <definedName name="inn">'титульный'!$D$17</definedName>
    <definedName name="kind_of_activity">'[1]TEHSHEET'!$B$19:$B$23</definedName>
    <definedName name="kpp">'титульный'!$D$18</definedName>
    <definedName name="logical">'[1]TEHSHEET'!$B$3:$B$4</definedName>
    <definedName name="mo">'титульный'!$E$23</definedName>
    <definedName name="MO_LIST_65">'[1]REESTR'!$B$140:$B$141</definedName>
    <definedName name="MR_LIST">'[1]REESTR'!$D$2:$D$74</definedName>
    <definedName name="oktmo">'титульный'!$E$24</definedName>
    <definedName name="org">'титульный'!$D$13</definedName>
    <definedName name="prd2_range">'[1]TEHSHEET'!$F$3:$F$6</definedName>
    <definedName name="region_name">'титульный'!$C$7</definedName>
    <definedName name="version">'[1]Инструкция'!$P$2</definedName>
    <definedName name="year_range">'[1]TEHSHEET'!$D$3:$D$16</definedName>
    <definedName name="Z_E7AD51E1_14FF_4EC9_A1B4_14D865B3CE55_.wvu.Cols" localSheetId="1" hidden="1">'Цены'!$A:$B</definedName>
    <definedName name="Z_E7AD51E1_14FF_4EC9_A1B4_14D865B3CE55_.wvu.Rows" localSheetId="0" hidden="1">'титульный'!$1:$1,'титульный'!$14:$15</definedName>
  </definedNames>
  <calcPr fullCalcOnLoad="1"/>
</workbook>
</file>

<file path=xl/sharedStrings.xml><?xml version="1.0" encoding="utf-8"?>
<sst xmlns="http://schemas.openxmlformats.org/spreadsheetml/2006/main" count="509" uniqueCount="340">
  <si>
    <t>Список листов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</si>
  <si>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</si>
  <si>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</si>
  <si>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</si>
  <si>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</si>
  <si>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</si>
  <si>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</si>
  <si>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</si>
  <si>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</si>
  <si>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Оказание услуг в сфере водоснабжения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</si>
  <si>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</si>
  <si>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</si>
  <si>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</si>
  <si>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</si>
  <si>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</si>
  <si>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</si>
  <si>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</si>
  <si>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</si>
  <si>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</si>
  <si>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</si>
  <si>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</si>
  <si>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</si>
  <si>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</si>
  <si>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</si>
  <si>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</si>
  <si>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</si>
  <si>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</si>
  <si>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</si>
  <si>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</si>
  <si>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</si>
  <si>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</si>
  <si>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</si>
  <si>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</si>
  <si>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</si>
  <si>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</si>
  <si>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</si>
  <si>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</si>
  <si>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</si>
  <si>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</si>
  <si>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</si>
  <si>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</si>
  <si>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</si>
  <si>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</si>
  <si>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</si>
  <si>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</si>
  <si>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</si>
  <si>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</si>
  <si>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</si>
  <si>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</si>
  <si>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</si>
  <si>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3.4</t>
  </si>
  <si>
    <t>расходы на оплату труда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</si>
  <si>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</si>
  <si>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</si>
  <si>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</si>
  <si>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</si>
  <si>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</si>
  <si>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</si>
  <si>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</si>
  <si>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</si>
  <si>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</si>
  <si>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</si>
  <si>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</si>
  <si>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</si>
  <si>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</si>
  <si>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</si>
  <si>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</si>
  <si>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</si>
  <si>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</si>
  <si>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</si>
  <si>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</si>
  <si>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</si>
  <si>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</si>
  <si>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3.10.4</t>
  </si>
  <si>
    <t>чел.</t>
  </si>
  <si>
    <t>3.10.5</t>
  </si>
  <si>
    <t>отчисления на соц. нужды от заработной платы ремонтного персонала</t>
  </si>
  <si>
    <t>3.11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</si>
  <si>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</si>
  <si>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</si>
  <si>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</si>
  <si>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</si>
  <si>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</si>
  <si>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>изменении стоимости основных фондов, в том числе за счет ввода (вывода) их из эксплуатации</t>
  </si>
  <si>
    <t>7</t>
  </si>
  <si>
    <t>Поднято воды, в.т.ч.</t>
  </si>
  <si>
    <t>тыс.куб.м</t>
  </si>
  <si>
    <t>7.1</t>
  </si>
  <si>
    <t>из подземных водоисточников</t>
  </si>
  <si>
    <t>7.2</t>
  </si>
  <si>
    <t>из поверхностных водоисточников</t>
  </si>
  <si>
    <t>8</t>
  </si>
  <si>
    <t>Получено воды со стороны, в. т.ч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</si>
  <si>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</si>
  <si>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</si>
  <si>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</si>
  <si>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</si>
  <si>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</si>
  <si>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</si>
  <si>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</si>
  <si>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</si>
  <si>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</si>
  <si>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</si>
  <si>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11</t>
  </si>
  <si>
    <t>потери воды в сетях (процентов)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</si>
  <si>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</si>
  <si>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</si>
  <si>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</si>
  <si>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</si>
  <si>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</si>
  <si>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</si>
  <si>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</si>
  <si>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</si>
  <si>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</si>
  <si>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15</t>
  </si>
  <si>
    <t>среднесписочная численность основного производственного персонала (человек)</t>
  </si>
  <si>
    <t>16</t>
  </si>
  <si>
    <t>удельный расход электроэнергии на подачу воды в сеть(учитывать электроэнергию всех насосных и подкачивающих станций)</t>
  </si>
  <si>
    <t>17</t>
  </si>
  <si>
    <t>Расход воды на коммунально-бытовые нужды ОКК:</t>
  </si>
  <si>
    <t>17.1</t>
  </si>
  <si>
    <t>Расход воды на технологические нужды предприятия</t>
  </si>
  <si>
    <t>17.2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</si>
  <si>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</si>
  <si>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</si>
  <si>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</si>
  <si>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</si>
  <si>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</si>
  <si>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</si>
  <si>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</si>
  <si>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18</t>
  </si>
  <si>
    <t>показатель использования производственных объектов (по объему перекачки) по отношению к пиковому дню отчетного года</t>
  </si>
  <si>
    <t>19</t>
  </si>
  <si>
    <t>Комментарии</t>
  </si>
  <si>
    <t>Информация о ценах (тарифах) на регулируемые товары и услуги и надбавках к этим ценам (тарифам)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</si>
  <si>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</si>
  <si>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</si>
  <si>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</si>
  <si>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</si>
  <si>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</si>
  <si>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одноставочный</t>
  </si>
  <si>
    <t>руб./куб. м</t>
  </si>
  <si>
    <t>Органы местнаго самоуправления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</si>
  <si>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</si>
  <si>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</si>
  <si>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</si>
  <si>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</si>
  <si>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</si>
  <si>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</si>
  <si>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</si>
  <si>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</si>
  <si>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</si>
  <si>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</si>
  <si>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</si>
  <si>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</si>
  <si>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</si>
  <si>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</si>
  <si>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</si>
  <si>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t>Постановление                      (от XX.XX.XXXX №)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</si>
  <si>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</si>
  <si>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</si>
  <si>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</si>
  <si>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</si>
  <si>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</si>
  <si>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</si>
  <si>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</si>
  <si>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</si>
  <si>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</si>
  <si>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</si>
  <si>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</si>
  <si>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</si>
  <si>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</si>
  <si>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</si>
  <si>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</si>
  <si>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</si>
  <si>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</si>
  <si>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</si>
  <si>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</si>
  <si>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</si>
  <si>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</si>
  <si>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</si>
  <si>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</si>
  <si>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</si>
  <si>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</si>
  <si>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</si>
  <si>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</si>
  <si>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</si>
  <si>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инвестиционная программа продолжается в следующих периодах</t>
  </si>
  <si>
    <t>нет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</si>
  <si>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</si>
  <si>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</si>
  <si>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</si>
  <si>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</si>
  <si>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</si>
  <si>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</si>
  <si>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</si>
  <si>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</si>
  <si>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</si>
  <si>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</si>
  <si>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</si>
  <si>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</si>
  <si>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</si>
  <si>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</si>
  <si>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</si>
  <si>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</si>
  <si>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</si>
  <si>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</si>
  <si>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</si>
  <si>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</si>
  <si>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</si>
  <si>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</si>
  <si>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</si>
  <si>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</si>
  <si>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</si>
  <si>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</si>
  <si>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</si>
  <si>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</si>
  <si>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</si>
  <si>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</si>
  <si>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</si>
  <si>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</si>
  <si>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</si>
  <si>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Федеральный бюджет (тыс. руб.)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</si>
  <si>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</si>
  <si>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</si>
  <si>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</si>
  <si>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</si>
  <si>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</si>
  <si>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</si>
  <si>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</si>
  <si>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</si>
  <si>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</si>
  <si>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</si>
  <si>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</si>
  <si>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</si>
  <si>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</si>
  <si>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</si>
  <si>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</si>
  <si>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</si>
  <si>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</si>
  <si>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</si>
  <si>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</si>
  <si>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</si>
  <si>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</si>
  <si>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Показатели подлежащие раскрытию в сфере холодного водоснабжения</t>
  </si>
  <si>
    <t>Субъект РФ</t>
  </si>
  <si>
    <t>Свердловская область</t>
  </si>
  <si>
    <t>Отчетный год: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</si>
  <si>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</si>
  <si>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</si>
  <si>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ФАКТ</t>
  </si>
  <si>
    <t>Наименование организации</t>
  </si>
  <si>
    <t>Муниципальное унитарное объединенное предприятие "Рефтинское" городского округа Рефтинский, п.Рефтинский</t>
  </si>
  <si>
    <t>Наименование ПОДРАЗДЕЛЕНИЯ</t>
  </si>
  <si>
    <t>(заполняется, 
если в ячейке "F11" - "да")</t>
  </si>
  <si>
    <t>ИНН организации</t>
  </si>
  <si>
    <t>6603020368</t>
  </si>
  <si>
    <t>Наличие 2-ставочного тарифа</t>
  </si>
  <si>
    <t>КПП организации</t>
  </si>
  <si>
    <t>660301001</t>
  </si>
  <si>
    <t>Вид деятельности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</si>
  <si>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</si>
  <si>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</si>
  <si>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городской округ Рефтинский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</si>
  <si>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</si>
  <si>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</si>
  <si>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</si>
  <si>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</si>
  <si>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65763000</t>
  </si>
  <si>
    <t>Юридический адрес</t>
  </si>
  <si>
    <t>624285,  Свердловская область,                                го Рефтинский,   ул. Гагарина 13 - А</t>
  </si>
  <si>
    <t>Почтовый адрес</t>
  </si>
  <si>
    <t>624285,  Свердловская область,                                го Рефтинский,   ул. Гагарина 33 - А</t>
  </si>
  <si>
    <t>Руководитель</t>
  </si>
  <si>
    <t>Фамилия, имя, отчество</t>
  </si>
  <si>
    <t>Шульмин Виктор Владимирович</t>
  </si>
  <si>
    <t>Контактный телефон</t>
  </si>
  <si>
    <t>(343 - 65) 3 - 52 - 45</t>
  </si>
  <si>
    <t>Главный бухгалтер</t>
  </si>
  <si>
    <t>Зубова Нина Михайловна</t>
  </si>
  <si>
    <t>(343 - 65) 3 -47 - 82</t>
  </si>
  <si>
    <t>Нет</t>
  </si>
  <si>
    <t>Ремонт и техническое обслуживание основных средств,          в том числе:</t>
  </si>
  <si>
    <t>Прочие расходы технологического процесса,                             в том числе:</t>
  </si>
  <si>
    <t xml:space="preserve">  теплоэнергия</t>
  </si>
  <si>
    <t xml:space="preserve">  услуги по передаче теплоэнергии</t>
  </si>
  <si>
    <t xml:space="preserve">  охрана  труда</t>
  </si>
  <si>
    <t xml:space="preserve">  лабораторные исследования</t>
  </si>
  <si>
    <t xml:space="preserve">  охрана объектов</t>
  </si>
  <si>
    <t xml:space="preserve">  уборка вагонов</t>
  </si>
  <si>
    <t xml:space="preserve">  водный налог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</si>
  <si>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</si>
  <si>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</si>
  <si>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</si>
  <si>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</si>
  <si>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</si>
  <si>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</si>
  <si>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</si>
  <si>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</si>
  <si>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</si>
  <si>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</si>
  <si>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 xml:space="preserve">  страхование опасных объектов</t>
  </si>
  <si>
    <t>3.11.11</t>
  </si>
  <si>
    <t>3.12</t>
  </si>
  <si>
    <t>Расходы из прибыли</t>
  </si>
  <si>
    <t xml:space="preserve">  плата за неготивное воздействие на окружающую среду</t>
  </si>
  <si>
    <t xml:space="preserve">  холодная вода используемая в технологическом процессе</t>
  </si>
  <si>
    <t>кВт*куб.м</t>
  </si>
  <si>
    <t>3.3.1.9</t>
  </si>
  <si>
    <t>3.3.1.10</t>
  </si>
  <si>
    <t>натрия фтористого</t>
  </si>
  <si>
    <t>молока известкового</t>
  </si>
  <si>
    <t>Утвержденные тарифы на холодную воду (без НДС), в том числе:</t>
  </si>
  <si>
    <t>3.11.12</t>
  </si>
  <si>
    <t>3.11.13</t>
  </si>
  <si>
    <t xml:space="preserve">  проведение экспертизы промбезопасности</t>
  </si>
  <si>
    <t xml:space="preserve">  больничные листы </t>
  </si>
  <si>
    <t>3.11.14</t>
  </si>
  <si>
    <t>3.11.15</t>
  </si>
  <si>
    <t>3.11.16</t>
  </si>
  <si>
    <t>Решение № 96                       от 25 ноября 2008</t>
  </si>
  <si>
    <t xml:space="preserve">  экоаналитический контроль</t>
  </si>
  <si>
    <t xml:space="preserve">  гидрометеорологические условия</t>
  </si>
  <si>
    <t xml:space="preserve">  наториальные услуги</t>
  </si>
  <si>
    <t>3.11.17</t>
  </si>
  <si>
    <t>3.11.18</t>
  </si>
  <si>
    <t xml:space="preserve">  ГСМ на эксплуатацию</t>
  </si>
  <si>
    <t xml:space="preserve">  составление паспортов опасных отходов</t>
  </si>
  <si>
    <t>3.3.1.11</t>
  </si>
  <si>
    <t>хлорат-хлоридного раствора</t>
  </si>
  <si>
    <t xml:space="preserve">среднемесячная оплата труда рабочего </t>
  </si>
  <si>
    <t xml:space="preserve">  налог на имущество</t>
  </si>
  <si>
    <t xml:space="preserve">  материалы для лаборатории</t>
  </si>
  <si>
    <t>3.11.19</t>
  </si>
  <si>
    <t xml:space="preserve">  услуги банка</t>
  </si>
  <si>
    <t xml:space="preserve">  штрафы, пени</t>
  </si>
  <si>
    <t>3.11.20</t>
  </si>
  <si>
    <t>3.11.21</t>
  </si>
  <si>
    <t>среднесписочная численность ремонтного персонала</t>
  </si>
  <si>
    <t>серная кислота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</si>
</sst>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#,##0.000"/>
    <numFmt numFmtId="183" formatCode="#,##0.0000"/>
    <numFmt numFmtId="184" formatCode="0.0"/>
    <numFmt numFmtId="185" formatCode="#,##0.0"/>
    <numFmt numFmtId="186" formatCode="#,##0.00_ ;[Red]\-#,##0.00\ "/>
    <numFmt numFmtId="187" formatCode="0.00000"/>
  </numFmts>
  <fonts count="14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10"/>
      <name val="Arial Cyr"/>
      <family val="0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0" fontId="3" fillId="0" borderId="0" xfId="15" applyFont="1" applyAlignment="1" applyProtection="1">
      <alignment/>
      <protection/>
    </xf>
    <xf numFmtId="0" fontId="3" fillId="2" borderId="0" xfId="15" applyFont="1" applyFill="1" applyAlignment="1" applyProtection="1">
      <alignment/>
      <protection/>
    </xf>
    <xf numFmtId="0" fontId="1" fillId="2" borderId="3" xfId="0" applyFont="1" applyFill="1" applyBorder="1" applyAlignment="1" applyProtection="1">
      <alignment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right" vertical="top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left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1" fillId="3" borderId="12" xfId="19" applyFont="1" applyFill="1" applyBorder="1" applyAlignment="1" applyProtection="1">
      <alignment horizontal="center" vertical="center" wrapText="1"/>
      <protection locked="0"/>
    </xf>
    <xf numFmtId="49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left" vertical="center" wrapText="1"/>
      <protection/>
    </xf>
    <xf numFmtId="0" fontId="1" fillId="2" borderId="14" xfId="0" applyFont="1" applyFill="1" applyBorder="1" applyAlignment="1" applyProtection="1">
      <alignment horizontal="center" vertical="center" wrapText="1"/>
      <protection/>
    </xf>
    <xf numFmtId="4" fontId="1" fillId="4" borderId="15" xfId="0" applyNumberFormat="1" applyFont="1" applyFill="1" applyBorder="1" applyAlignment="1" applyProtection="1">
      <alignment horizontal="center" vertical="center"/>
      <protection locked="0"/>
    </xf>
    <xf numFmtId="4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 vertical="center" wrapText="1" indent="1"/>
      <protection/>
    </xf>
    <xf numFmtId="4" fontId="1" fillId="5" borderId="16" xfId="0" applyNumberFormat="1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left" vertical="center" wrapText="1" indent="2"/>
      <protection/>
    </xf>
    <xf numFmtId="49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180" fontId="1" fillId="4" borderId="16" xfId="0" applyNumberFormat="1" applyFont="1" applyFill="1" applyBorder="1" applyAlignment="1" applyProtection="1">
      <alignment horizontal="center" vertical="center"/>
      <protection locked="0"/>
    </xf>
    <xf numFmtId="180" fontId="1" fillId="5" borderId="16" xfId="0" applyNumberFormat="1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left" vertical="center" wrapText="1" indent="3"/>
      <protection/>
    </xf>
    <xf numFmtId="0" fontId="1" fillId="2" borderId="14" xfId="0" applyFont="1" applyFill="1" applyBorder="1" applyAlignment="1" applyProtection="1">
      <alignment vertical="center" wrapText="1"/>
      <protection/>
    </xf>
    <xf numFmtId="180" fontId="1" fillId="4" borderId="15" xfId="0" applyNumberFormat="1" applyFont="1" applyFill="1" applyBorder="1" applyAlignment="1" applyProtection="1">
      <alignment horizontal="center" vertical="center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left" vertical="center" wrapText="1" indent="2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4" fontId="1" fillId="4" borderId="19" xfId="0" applyNumberFormat="1" applyFont="1" applyFill="1" applyBorder="1" applyAlignment="1" applyProtection="1">
      <alignment horizontal="center" vertical="center"/>
      <protection locked="0"/>
    </xf>
    <xf numFmtId="49" fontId="1" fillId="2" borderId="20" xfId="0" applyNumberFormat="1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vertical="center" wrapText="1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1" fillId="4" borderId="2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/>
      <protection/>
    </xf>
    <xf numFmtId="49" fontId="2" fillId="2" borderId="0" xfId="0" applyNumberFormat="1" applyFont="1" applyFill="1" applyBorder="1" applyAlignment="1" applyProtection="1">
      <alignment horizontal="center" wrapText="1"/>
      <protection/>
    </xf>
    <xf numFmtId="0" fontId="3" fillId="6" borderId="0" xfId="15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49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14" fontId="1" fillId="0" borderId="25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 inden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14" fontId="1" fillId="0" borderId="26" xfId="0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horizontal="left" vertical="center" wrapText="1" indent="2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181" fontId="1" fillId="4" borderId="26" xfId="0" applyNumberFormat="1" applyFont="1" applyFill="1" applyBorder="1" applyAlignment="1" applyProtection="1">
      <alignment vertical="center" wrapText="1"/>
      <protection locked="0"/>
    </xf>
    <xf numFmtId="14" fontId="1" fillId="4" borderId="26" xfId="0" applyNumberFormat="1" applyFont="1" applyFill="1" applyBorder="1" applyAlignment="1" applyProtection="1">
      <alignment vertical="center" wrapText="1"/>
      <protection locked="0"/>
    </xf>
    <xf numFmtId="49" fontId="1" fillId="4" borderId="26" xfId="0" applyNumberFormat="1" applyFont="1" applyFill="1" applyBorder="1" applyAlignment="1" applyProtection="1">
      <alignment vertical="center" wrapText="1" shrinkToFit="1" readingOrder="1"/>
      <protection locked="0"/>
    </xf>
    <xf numFmtId="49" fontId="1" fillId="4" borderId="26" xfId="0" applyNumberFormat="1" applyFont="1" applyFill="1" applyBorder="1" applyAlignment="1" applyProtection="1">
      <alignment vertical="center" wrapText="1"/>
      <protection locked="0"/>
    </xf>
    <xf numFmtId="49" fontId="1" fillId="4" borderId="16" xfId="0" applyNumberFormat="1" applyFont="1" applyFill="1" applyBorder="1" applyAlignment="1" applyProtection="1">
      <alignment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 indent="2"/>
      <protection/>
    </xf>
    <xf numFmtId="0" fontId="1" fillId="0" borderId="24" xfId="0" applyFont="1" applyBorder="1" applyAlignment="1" applyProtection="1">
      <alignment horizontal="left" vertical="center" wrapText="1" indent="3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horizontal="left" vertical="center" wrapText="1" indent="1"/>
      <protection/>
    </xf>
    <xf numFmtId="49" fontId="2" fillId="0" borderId="7" xfId="0" applyNumberFormat="1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181" fontId="1" fillId="4" borderId="28" xfId="0" applyNumberFormat="1" applyFont="1" applyFill="1" applyBorder="1" applyAlignment="1" applyProtection="1">
      <alignment vertical="center" wrapText="1"/>
      <protection locked="0"/>
    </xf>
    <xf numFmtId="14" fontId="1" fillId="4" borderId="28" xfId="0" applyNumberFormat="1" applyFont="1" applyFill="1" applyBorder="1" applyAlignment="1" applyProtection="1">
      <alignment vertical="center" wrapText="1"/>
      <protection locked="0"/>
    </xf>
    <xf numFmtId="49" fontId="1" fillId="4" borderId="28" xfId="0" applyNumberFormat="1" applyFont="1" applyFill="1" applyBorder="1" applyAlignment="1" applyProtection="1">
      <alignment vertical="center" wrapText="1" shrinkToFit="1" readingOrder="1"/>
      <protection locked="0"/>
    </xf>
    <xf numFmtId="49" fontId="1" fillId="4" borderId="28" xfId="0" applyNumberFormat="1" applyFont="1" applyFill="1" applyBorder="1" applyAlignment="1" applyProtection="1">
      <alignment vertical="center" wrapText="1"/>
      <protection locked="0"/>
    </xf>
    <xf numFmtId="49" fontId="1" fillId="4" borderId="22" xfId="0" applyNumberFormat="1" applyFont="1" applyFill="1" applyBorder="1" applyAlignment="1" applyProtection="1">
      <alignment vertical="center" wrapText="1"/>
      <protection locked="0"/>
    </xf>
    <xf numFmtId="0" fontId="1" fillId="2" borderId="29" xfId="0" applyFont="1" applyFill="1" applyBorder="1" applyAlignment="1" applyProtection="1">
      <alignment horizontal="right" vertical="top"/>
      <protection/>
    </xf>
    <xf numFmtId="49" fontId="1" fillId="2" borderId="30" xfId="0" applyNumberFormat="1" applyFont="1" applyFill="1" applyBorder="1" applyAlignment="1" applyProtection="1">
      <alignment horizontal="right" vertical="top"/>
      <protection/>
    </xf>
    <xf numFmtId="0" fontId="1" fillId="2" borderId="30" xfId="0" applyFont="1" applyFill="1" applyBorder="1" applyAlignment="1" applyProtection="1">
      <alignment wrapText="1"/>
      <protection/>
    </xf>
    <xf numFmtId="0" fontId="1" fillId="2" borderId="3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 horizontal="right" vertical="top"/>
      <protection/>
    </xf>
    <xf numFmtId="49" fontId="1" fillId="0" borderId="0" xfId="0" applyNumberFormat="1" applyFont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2" borderId="31" xfId="0" applyFont="1" applyFill="1" applyBorder="1" applyAlignment="1" applyProtection="1">
      <alignment/>
      <protection/>
    </xf>
    <xf numFmtId="0" fontId="2" fillId="2" borderId="3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25" xfId="0" applyFont="1" applyFill="1" applyBorder="1" applyAlignment="1" applyProtection="1">
      <alignment vertical="center" wrapText="1"/>
      <protection/>
    </xf>
    <xf numFmtId="0" fontId="1" fillId="2" borderId="32" xfId="0" applyFont="1" applyFill="1" applyBorder="1" applyAlignment="1" applyProtection="1">
      <alignment/>
      <protection/>
    </xf>
    <xf numFmtId="4" fontId="1" fillId="5" borderId="15" xfId="0" applyNumberFormat="1" applyFont="1" applyFill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left" vertical="center" wrapText="1" indent="1"/>
      <protection/>
    </xf>
    <xf numFmtId="0" fontId="1" fillId="2" borderId="26" xfId="0" applyFont="1" applyFill="1" applyBorder="1" applyAlignment="1" applyProtection="1">
      <alignment horizontal="left" vertical="center" wrapText="1" indent="1"/>
      <protection/>
    </xf>
    <xf numFmtId="0" fontId="1" fillId="2" borderId="33" xfId="0" applyFont="1" applyFill="1" applyBorder="1" applyAlignment="1" applyProtection="1">
      <alignment horizontal="left" vertical="center" wrapText="1" indent="1"/>
      <protection/>
    </xf>
    <xf numFmtId="0" fontId="1" fillId="2" borderId="28" xfId="0" applyFont="1" applyFill="1" applyBorder="1" applyAlignment="1" applyProtection="1">
      <alignment horizontal="left" vertical="center" wrapText="1" indent="1"/>
      <protection/>
    </xf>
    <xf numFmtId="4" fontId="1" fillId="4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right" vertical="top"/>
      <protection/>
    </xf>
    <xf numFmtId="0" fontId="1" fillId="2" borderId="24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7" fillId="6" borderId="0" xfId="0" applyFont="1" applyFill="1" applyBorder="1" applyAlignment="1" applyProtection="1">
      <alignment horizont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2" borderId="34" xfId="0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center" vertical="center" shrinkToFit="1"/>
      <protection/>
    </xf>
    <xf numFmtId="49" fontId="1" fillId="4" borderId="30" xfId="0" applyNumberFormat="1" applyFont="1" applyFill="1" applyBorder="1" applyAlignment="1" applyProtection="1">
      <alignment horizontal="center" vertical="center"/>
      <protection locked="0"/>
    </xf>
    <xf numFmtId="49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0" fontId="3" fillId="2" borderId="32" xfId="15" applyFont="1" applyFill="1" applyBorder="1" applyAlignment="1" applyProtection="1">
      <alignment horizontal="center" vertical="center"/>
      <protection/>
    </xf>
    <xf numFmtId="49" fontId="1" fillId="4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1" fillId="4" borderId="36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left" vertical="center" wrapText="1" indent="2"/>
      <protection/>
    </xf>
    <xf numFmtId="49" fontId="1" fillId="4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4" borderId="36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/>
    </xf>
    <xf numFmtId="2" fontId="1" fillId="0" borderId="35" xfId="0" applyNumberFormat="1" applyFont="1" applyFill="1" applyBorder="1" applyAlignment="1" applyProtection="1">
      <alignment horizontal="center" vertical="center"/>
      <protection/>
    </xf>
    <xf numFmtId="49" fontId="2" fillId="3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4" borderId="36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vertical="center" wrapText="1"/>
      <protection/>
    </xf>
    <xf numFmtId="4" fontId="1" fillId="5" borderId="14" xfId="0" applyNumberFormat="1" applyFont="1" applyFill="1" applyBorder="1" applyAlignment="1" applyProtection="1">
      <alignment horizontal="center" vertical="center"/>
      <protection/>
    </xf>
    <xf numFmtId="4" fontId="1" fillId="4" borderId="36" xfId="0" applyNumberFormat="1" applyFont="1" applyFill="1" applyBorder="1" applyAlignment="1" applyProtection="1">
      <alignment horizontal="center" vertical="center"/>
      <protection locked="0"/>
    </xf>
    <xf numFmtId="4" fontId="1" fillId="5" borderId="26" xfId="0" applyNumberFormat="1" applyFont="1" applyFill="1" applyBorder="1" applyAlignment="1" applyProtection="1">
      <alignment horizontal="center" vertical="center"/>
      <protection/>
    </xf>
    <xf numFmtId="4" fontId="1" fillId="0" borderId="35" xfId="0" applyNumberFormat="1" applyFont="1" applyFill="1" applyBorder="1" applyAlignment="1" applyProtection="1">
      <alignment horizontal="center" vertical="center"/>
      <protection/>
    </xf>
    <xf numFmtId="4" fontId="1" fillId="4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/>
    </xf>
    <xf numFmtId="0" fontId="1" fillId="3" borderId="33" xfId="0" applyFont="1" applyFill="1" applyBorder="1" applyAlignment="1" applyProtection="1">
      <alignment horizontal="left" vertical="center" wrapText="1" indent="1"/>
      <protection locked="0"/>
    </xf>
    <xf numFmtId="4" fontId="1" fillId="5" borderId="1" xfId="0" applyNumberFormat="1" applyFont="1" applyFill="1" applyBorder="1" applyAlignment="1" applyProtection="1">
      <alignment horizontal="center" vertical="center"/>
      <protection/>
    </xf>
    <xf numFmtId="49" fontId="8" fillId="7" borderId="37" xfId="20" applyNumberFormat="1" applyFont="1" applyFill="1" applyBorder="1" applyProtection="1">
      <alignment/>
      <protection/>
    </xf>
    <xf numFmtId="0" fontId="3" fillId="7" borderId="36" xfId="15" applyFont="1" applyFill="1" applyBorder="1" applyAlignment="1" applyProtection="1">
      <alignment vertical="center"/>
      <protection/>
    </xf>
    <xf numFmtId="0" fontId="8" fillId="7" borderId="36" xfId="20" applyFont="1" applyFill="1" applyBorder="1" applyAlignment="1" applyProtection="1">
      <alignment horizontal="center"/>
      <protection/>
    </xf>
    <xf numFmtId="0" fontId="8" fillId="7" borderId="38" xfId="20" applyFont="1" applyFill="1" applyBorder="1" applyAlignment="1" applyProtection="1">
      <alignment horizontal="center"/>
      <protection/>
    </xf>
    <xf numFmtId="0" fontId="8" fillId="7" borderId="0" xfId="20" applyFont="1" applyFill="1" applyBorder="1" applyAlignment="1" applyProtection="1">
      <alignment horizontal="center"/>
      <protection/>
    </xf>
    <xf numFmtId="0" fontId="8" fillId="7" borderId="39" xfId="2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4" fontId="1" fillId="5" borderId="29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left" vertical="center" wrapText="1"/>
      <protection/>
    </xf>
    <xf numFmtId="0" fontId="1" fillId="2" borderId="33" xfId="0" applyFont="1" applyFill="1" applyBorder="1" applyAlignment="1" applyProtection="1">
      <alignment horizontal="left" vertical="center" wrapText="1"/>
      <protection/>
    </xf>
    <xf numFmtId="0" fontId="1" fillId="2" borderId="28" xfId="0" applyFont="1" applyFill="1" applyBorder="1" applyAlignment="1" applyProtection="1">
      <alignment horizontal="left" vertical="center" wrapText="1"/>
      <protection/>
    </xf>
    <xf numFmtId="4" fontId="1" fillId="5" borderId="21" xfId="0" applyNumberFormat="1" applyFont="1" applyFill="1" applyBorder="1" applyAlignment="1" applyProtection="1">
      <alignment horizontal="center" vertical="center"/>
      <protection/>
    </xf>
    <xf numFmtId="0" fontId="3" fillId="2" borderId="30" xfId="15" applyFont="1" applyFill="1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3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/>
    </xf>
    <xf numFmtId="3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vertical="center" wrapText="1"/>
      <protection/>
    </xf>
    <xf numFmtId="3" fontId="1" fillId="4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32" xfId="0" applyFont="1" applyFill="1" applyBorder="1" applyAlignment="1" applyProtection="1">
      <alignment horizontal="center" wrapText="1"/>
      <protection/>
    </xf>
    <xf numFmtId="0" fontId="1" fillId="6" borderId="32" xfId="19" applyFont="1" applyFill="1" applyBorder="1" applyAlignment="1" applyProtection="1">
      <alignment vertical="center" wrapText="1"/>
      <protection/>
    </xf>
    <xf numFmtId="0" fontId="1" fillId="6" borderId="32" xfId="0" applyFont="1" applyFill="1" applyBorder="1" applyAlignment="1" applyProtection="1">
      <alignment/>
      <protection/>
    </xf>
    <xf numFmtId="0" fontId="1" fillId="2" borderId="29" xfId="0" applyFont="1" applyFill="1" applyBorder="1" applyAlignment="1" applyProtection="1">
      <alignment/>
      <protection/>
    </xf>
    <xf numFmtId="0" fontId="10" fillId="0" borderId="0" xfId="18" applyFont="1" applyAlignment="1" applyProtection="1">
      <alignment vertical="center" wrapText="1"/>
      <protection/>
    </xf>
    <xf numFmtId="0" fontId="10" fillId="0" borderId="0" xfId="18" applyFont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vertical="center" wrapText="1"/>
      <protection/>
    </xf>
    <xf numFmtId="0" fontId="1" fillId="2" borderId="1" xfId="18" applyFont="1" applyFill="1" applyBorder="1" applyAlignment="1" applyProtection="1">
      <alignment vertical="center" wrapText="1"/>
      <protection/>
    </xf>
    <xf numFmtId="0" fontId="1" fillId="0" borderId="2" xfId="18" applyFont="1" applyBorder="1" applyAlignment="1" applyProtection="1">
      <alignment vertical="center" wrapText="1"/>
      <protection/>
    </xf>
    <xf numFmtId="0" fontId="1" fillId="2" borderId="2" xfId="19" applyFont="1" applyFill="1" applyBorder="1" applyAlignment="1" applyProtection="1">
      <alignment vertical="center" wrapText="1"/>
      <protection/>
    </xf>
    <xf numFmtId="0" fontId="1" fillId="6" borderId="31" xfId="18" applyFont="1" applyFill="1" applyBorder="1" applyAlignment="1" applyProtection="1">
      <alignment vertical="center" wrapText="1"/>
      <protection/>
    </xf>
    <xf numFmtId="0" fontId="1" fillId="0" borderId="0" xfId="18" applyFont="1" applyAlignment="1" applyProtection="1">
      <alignment vertical="center" wrapText="1"/>
      <protection/>
    </xf>
    <xf numFmtId="0" fontId="1" fillId="2" borderId="3" xfId="19" applyFont="1" applyFill="1" applyBorder="1" applyAlignment="1" applyProtection="1">
      <alignment vertical="center" wrapText="1"/>
      <protection/>
    </xf>
    <xf numFmtId="0" fontId="1" fillId="2" borderId="0" xfId="19" applyFont="1" applyFill="1" applyBorder="1" applyAlignment="1" applyProtection="1">
      <alignment vertical="center" wrapText="1"/>
      <protection/>
    </xf>
    <xf numFmtId="0" fontId="1" fillId="6" borderId="32" xfId="18" applyFont="1" applyFill="1" applyBorder="1" applyAlignment="1" applyProtection="1">
      <alignment vertical="center" wrapText="1"/>
      <protection/>
    </xf>
    <xf numFmtId="0" fontId="1" fillId="2" borderId="0" xfId="19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Border="1" applyAlignment="1" applyProtection="1">
      <alignment horizontal="center" vertical="center" wrapText="1"/>
      <protection/>
    </xf>
    <xf numFmtId="0" fontId="10" fillId="2" borderId="3" xfId="21" applyNumberFormat="1" applyFont="1" applyFill="1" applyBorder="1" applyAlignment="1" applyProtection="1">
      <alignment horizontal="center" vertical="center" wrapText="1"/>
      <protection/>
    </xf>
    <xf numFmtId="0" fontId="10" fillId="2" borderId="0" xfId="21" applyNumberFormat="1" applyFont="1" applyFill="1" applyBorder="1" applyAlignment="1" applyProtection="1">
      <alignment horizontal="center" vertical="center" wrapText="1"/>
      <protection/>
    </xf>
    <xf numFmtId="0" fontId="1" fillId="2" borderId="0" xfId="21" applyNumberFormat="1" applyFont="1" applyFill="1" applyBorder="1" applyAlignment="1" applyProtection="1">
      <alignment horizontal="center" vertical="center" wrapText="1"/>
      <protection/>
    </xf>
    <xf numFmtId="0" fontId="1" fillId="0" borderId="0" xfId="18" applyFont="1" applyBorder="1" applyAlignment="1" applyProtection="1">
      <alignment horizontal="center" vertical="center" wrapText="1"/>
      <protection/>
    </xf>
    <xf numFmtId="49" fontId="1" fillId="2" borderId="4" xfId="21" applyNumberFormat="1" applyFont="1" applyFill="1" applyBorder="1" applyAlignment="1" applyProtection="1">
      <alignment horizontal="center" vertical="center" wrapText="1"/>
      <protection/>
    </xf>
    <xf numFmtId="0" fontId="1" fillId="3" borderId="5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9" applyFont="1" applyFill="1" applyBorder="1" applyAlignment="1" applyProtection="1">
      <alignment horizontal="center" vertical="center" wrapText="1"/>
      <protection/>
    </xf>
    <xf numFmtId="0" fontId="1" fillId="3" borderId="6" xfId="18" applyFont="1" applyFill="1" applyBorder="1" applyAlignment="1" applyProtection="1">
      <alignment horizontal="center" vertical="center" wrapText="1"/>
      <protection locked="0"/>
    </xf>
    <xf numFmtId="49" fontId="2" fillId="2" borderId="0" xfId="21" applyNumberFormat="1" applyFont="1" applyFill="1" applyBorder="1" applyAlignment="1" applyProtection="1">
      <alignment horizontal="center" vertical="center" wrapText="1"/>
      <protection/>
    </xf>
    <xf numFmtId="14" fontId="1" fillId="2" borderId="0" xfId="21" applyNumberFormat="1" applyFont="1" applyFill="1" applyBorder="1" applyAlignment="1" applyProtection="1">
      <alignment horizontal="center" vertical="center" wrapText="1"/>
      <protection/>
    </xf>
    <xf numFmtId="0" fontId="1" fillId="2" borderId="0" xfId="18" applyFont="1" applyFill="1" applyBorder="1" applyAlignment="1" applyProtection="1">
      <alignment vertical="center" wrapText="1"/>
      <protection/>
    </xf>
    <xf numFmtId="0" fontId="2" fillId="3" borderId="6" xfId="19" applyFont="1" applyFill="1" applyBorder="1" applyAlignment="1" applyProtection="1">
      <alignment horizontal="center" vertical="center" wrapText="1"/>
      <protection locked="0"/>
    </xf>
    <xf numFmtId="0" fontId="1" fillId="2" borderId="40" xfId="21" applyNumberFormat="1" applyFont="1" applyFill="1" applyBorder="1" applyAlignment="1" applyProtection="1">
      <alignment horizontal="center" vertical="center" wrapText="1"/>
      <protection/>
    </xf>
    <xf numFmtId="0" fontId="1" fillId="0" borderId="0" xfId="18" applyFont="1" applyFill="1" applyAlignment="1" applyProtection="1">
      <alignment vertical="center" wrapText="1"/>
      <protection/>
    </xf>
    <xf numFmtId="0" fontId="2" fillId="2" borderId="0" xfId="21" applyNumberFormat="1" applyFont="1" applyFill="1" applyBorder="1" applyAlignment="1" applyProtection="1">
      <alignment horizontal="center" vertical="center" wrapText="1"/>
      <protection/>
    </xf>
    <xf numFmtId="0" fontId="1" fillId="2" borderId="0" xfId="19" applyNumberFormat="1" applyFont="1" applyFill="1" applyBorder="1" applyAlignment="1" applyProtection="1">
      <alignment vertical="center" wrapText="1"/>
      <protection/>
    </xf>
    <xf numFmtId="0" fontId="1" fillId="2" borderId="10" xfId="21" applyNumberFormat="1" applyFont="1" applyFill="1" applyBorder="1" applyAlignment="1" applyProtection="1">
      <alignment horizontal="center" vertical="center" wrapText="1"/>
      <protection/>
    </xf>
    <xf numFmtId="49" fontId="1" fillId="3" borderId="12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41" xfId="18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center" vertical="center" wrapText="1"/>
      <protection/>
    </xf>
    <xf numFmtId="49" fontId="1" fillId="3" borderId="22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8" applyFont="1" applyFill="1" applyBorder="1" applyAlignment="1" applyProtection="1">
      <alignment horizontal="center" vertical="center" wrapText="1"/>
      <protection/>
    </xf>
    <xf numFmtId="0" fontId="2" fillId="3" borderId="42" xfId="18" applyFont="1" applyFill="1" applyBorder="1" applyAlignment="1" applyProtection="1">
      <alignment horizontal="center" vertical="center" wrapText="1"/>
      <protection locked="0"/>
    </xf>
    <xf numFmtId="0" fontId="12" fillId="0" borderId="0" xfId="18" applyFont="1" applyAlignment="1" applyProtection="1">
      <alignment vertical="center" wrapText="1"/>
      <protection/>
    </xf>
    <xf numFmtId="49" fontId="1" fillId="2" borderId="10" xfId="21" applyNumberFormat="1" applyFont="1" applyFill="1" applyBorder="1" applyAlignment="1" applyProtection="1">
      <alignment horizontal="center" vertical="center" wrapText="1"/>
      <protection/>
    </xf>
    <xf numFmtId="0" fontId="1" fillId="2" borderId="34" xfId="19" applyFont="1" applyFill="1" applyBorder="1" applyAlignment="1" applyProtection="1">
      <alignment horizontal="center" vertical="center" wrapText="1"/>
      <protection/>
    </xf>
    <xf numFmtId="0" fontId="1" fillId="3" borderId="12" xfId="21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" fillId="2" borderId="26" xfId="19" applyFont="1" applyFill="1" applyBorder="1" applyAlignment="1" applyProtection="1">
      <alignment horizontal="center" vertical="center" wrapText="1"/>
      <protection/>
    </xf>
    <xf numFmtId="0" fontId="1" fillId="3" borderId="16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28" xfId="18" applyFont="1" applyFill="1" applyBorder="1" applyAlignment="1" applyProtection="1">
      <alignment horizontal="center" vertical="center" wrapText="1"/>
      <protection/>
    </xf>
    <xf numFmtId="49" fontId="1" fillId="3" borderId="22" xfId="19" applyNumberFormat="1" applyFont="1" applyFill="1" applyBorder="1" applyAlignment="1" applyProtection="1">
      <alignment horizontal="center" vertical="center" wrapText="1"/>
      <protection locked="0"/>
    </xf>
    <xf numFmtId="49" fontId="1" fillId="4" borderId="43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35" xfId="19" applyFont="1" applyFill="1" applyBorder="1" applyAlignment="1" applyProtection="1">
      <alignment horizontal="center" vertical="center" wrapText="1"/>
      <protection/>
    </xf>
    <xf numFmtId="49" fontId="1" fillId="4" borderId="38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29" xfId="19" applyFont="1" applyFill="1" applyBorder="1" applyAlignment="1" applyProtection="1">
      <alignment vertical="center" wrapText="1"/>
      <protection/>
    </xf>
    <xf numFmtId="0" fontId="1" fillId="2" borderId="30" xfId="19" applyFont="1" applyFill="1" applyBorder="1" applyAlignment="1" applyProtection="1">
      <alignment vertical="center" wrapText="1"/>
      <protection/>
    </xf>
    <xf numFmtId="0" fontId="1" fillId="2" borderId="30" xfId="19" applyFont="1" applyFill="1" applyBorder="1" applyAlignment="1" applyProtection="1">
      <alignment horizontal="center" vertical="center" wrapText="1"/>
      <protection/>
    </xf>
    <xf numFmtId="0" fontId="1" fillId="6" borderId="24" xfId="18" applyFont="1" applyFill="1" applyBorder="1" applyAlignment="1" applyProtection="1">
      <alignment vertical="center" wrapText="1"/>
      <protection/>
    </xf>
    <xf numFmtId="0" fontId="1" fillId="0" borderId="0" xfId="18" applyFont="1" applyAlignment="1" applyProtection="1">
      <alignment horizontal="center" vertical="center" wrapText="1"/>
      <protection/>
    </xf>
    <xf numFmtId="0" fontId="1" fillId="0" borderId="0" xfId="18" applyFont="1" applyBorder="1" applyAlignment="1" applyProtection="1">
      <alignment vertical="center" wrapText="1"/>
      <protection/>
    </xf>
    <xf numFmtId="0" fontId="1" fillId="0" borderId="0" xfId="18" applyFont="1" applyFill="1" applyAlignment="1" applyProtection="1">
      <alignment horizontal="center" vertical="center" wrapText="1"/>
      <protection/>
    </xf>
    <xf numFmtId="49" fontId="1" fillId="4" borderId="11" xfId="0" applyNumberFormat="1" applyFont="1" applyFill="1" applyBorder="1" applyAlignment="1" applyProtection="1">
      <alignment horizontal="center" vertical="center" wrapText="1" shrinkToFit="1"/>
      <protection locked="0"/>
    </xf>
    <xf numFmtId="181" fontId="1" fillId="4" borderId="16" xfId="0" applyNumberFormat="1" applyFont="1" applyFill="1" applyBorder="1" applyAlignment="1" applyProtection="1">
      <alignment horizontal="center" vertical="center"/>
      <protection locked="0"/>
    </xf>
    <xf numFmtId="186" fontId="1" fillId="4" borderId="16" xfId="0" applyNumberFormat="1" applyFont="1" applyFill="1" applyBorder="1" applyAlignment="1" applyProtection="1">
      <alignment horizontal="center" vertical="center"/>
      <protection locked="0"/>
    </xf>
    <xf numFmtId="180" fontId="12" fillId="4" borderId="16" xfId="0" applyNumberFormat="1" applyFont="1" applyFill="1" applyBorder="1" applyAlignment="1" applyProtection="1">
      <alignment horizontal="center" vertical="center"/>
      <protection locked="0"/>
    </xf>
    <xf numFmtId="4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8" borderId="14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1" fillId="9" borderId="0" xfId="0" applyFont="1" applyFill="1" applyAlignment="1" applyProtection="1">
      <alignment/>
      <protection/>
    </xf>
    <xf numFmtId="184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2" xfId="19" applyFont="1" applyFill="1" applyBorder="1" applyAlignment="1" applyProtection="1">
      <alignment horizontal="right" vertical="center" wrapText="1"/>
      <protection/>
    </xf>
    <xf numFmtId="0" fontId="2" fillId="8" borderId="14" xfId="19" applyFont="1" applyFill="1" applyBorder="1" applyAlignment="1" applyProtection="1">
      <alignment horizontal="center" vertical="center" wrapText="1"/>
      <protection/>
    </xf>
    <xf numFmtId="0" fontId="2" fillId="8" borderId="36" xfId="19" applyFont="1" applyFill="1" applyBorder="1" applyAlignment="1" applyProtection="1">
      <alignment horizontal="center" vertical="center" wrapText="1"/>
      <protection/>
    </xf>
    <xf numFmtId="0" fontId="2" fillId="8" borderId="35" xfId="19" applyFont="1" applyFill="1" applyBorder="1" applyAlignment="1" applyProtection="1">
      <alignment horizontal="center" vertical="center" wrapText="1"/>
      <protection/>
    </xf>
    <xf numFmtId="0" fontId="2" fillId="2" borderId="10" xfId="19" applyFont="1" applyFill="1" applyBorder="1" applyAlignment="1" applyProtection="1">
      <alignment horizontal="center" vertical="center" wrapText="1"/>
      <protection/>
    </xf>
    <xf numFmtId="0" fontId="2" fillId="2" borderId="12" xfId="19" applyFont="1" applyFill="1" applyBorder="1" applyAlignment="1" applyProtection="1">
      <alignment horizontal="center" vertical="center" wrapText="1"/>
      <protection/>
    </xf>
    <xf numFmtId="0" fontId="2" fillId="5" borderId="20" xfId="19" applyFont="1" applyFill="1" applyBorder="1" applyAlignment="1" applyProtection="1">
      <alignment horizontal="center" vertical="center" wrapText="1"/>
      <protection/>
    </xf>
    <xf numFmtId="0" fontId="2" fillId="5" borderId="22" xfId="19" applyFont="1" applyFill="1" applyBorder="1" applyAlignment="1" applyProtection="1">
      <alignment horizontal="center" vertical="center" wrapText="1"/>
      <protection/>
    </xf>
    <xf numFmtId="0" fontId="1" fillId="3" borderId="5" xfId="21" applyNumberFormat="1" applyFont="1" applyFill="1" applyBorder="1" applyAlignment="1" applyProtection="1">
      <alignment horizontal="center" vertical="center" wrapText="1"/>
      <protection locked="0"/>
    </xf>
    <xf numFmtId="0" fontId="1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21" applyNumberFormat="1" applyFont="1" applyFill="1" applyBorder="1" applyAlignment="1" applyProtection="1">
      <alignment horizontal="center" vertical="center" wrapText="1"/>
      <protection/>
    </xf>
    <xf numFmtId="0" fontId="1" fillId="2" borderId="44" xfId="21" applyNumberFormat="1" applyFont="1" applyFill="1" applyBorder="1" applyAlignment="1" applyProtection="1">
      <alignment horizontal="center" vertical="center" wrapText="1"/>
      <protection/>
    </xf>
    <xf numFmtId="0" fontId="1" fillId="3" borderId="5" xfId="19" applyFont="1" applyFill="1" applyBorder="1" applyAlignment="1" applyProtection="1">
      <alignment horizontal="center" vertical="center" wrapText="1"/>
      <protection locked="0"/>
    </xf>
    <xf numFmtId="0" fontId="1" fillId="3" borderId="44" xfId="19" applyFont="1" applyFill="1" applyBorder="1" applyAlignment="1" applyProtection="1">
      <alignment horizontal="center" vertical="center" wrapText="1"/>
      <protection locked="0"/>
    </xf>
    <xf numFmtId="0" fontId="1" fillId="2" borderId="13" xfId="19" applyFont="1" applyFill="1" applyBorder="1" applyAlignment="1" applyProtection="1">
      <alignment horizontal="center" vertical="center" wrapText="1"/>
      <protection/>
    </xf>
    <xf numFmtId="0" fontId="1" fillId="2" borderId="20" xfId="19" applyFont="1" applyFill="1" applyBorder="1" applyAlignment="1" applyProtection="1">
      <alignment horizontal="center" vertical="center" wrapText="1"/>
      <protection/>
    </xf>
    <xf numFmtId="0" fontId="1" fillId="2" borderId="45" xfId="19" applyFont="1" applyFill="1" applyBorder="1" applyAlignment="1" applyProtection="1">
      <alignment horizontal="center" vertical="center" wrapText="1"/>
      <protection/>
    </xf>
    <xf numFmtId="0" fontId="1" fillId="2" borderId="46" xfId="19" applyFont="1" applyFill="1" applyBorder="1" applyAlignment="1" applyProtection="1">
      <alignment horizontal="center" vertical="center" wrapText="1"/>
      <protection/>
    </xf>
    <xf numFmtId="0" fontId="1" fillId="2" borderId="37" xfId="19" applyFont="1" applyFill="1" applyBorder="1" applyAlignment="1" applyProtection="1">
      <alignment horizontal="center" vertical="center" wrapText="1"/>
      <protection/>
    </xf>
    <xf numFmtId="0" fontId="1" fillId="2" borderId="35" xfId="19" applyFont="1" applyFill="1" applyBorder="1" applyAlignment="1" applyProtection="1">
      <alignment horizontal="center" vertical="center" wrapText="1"/>
      <protection/>
    </xf>
    <xf numFmtId="0" fontId="2" fillId="8" borderId="36" xfId="0" applyFont="1" applyFill="1" applyBorder="1" applyAlignment="1" applyProtection="1">
      <alignment horizontal="center" vertical="center" wrapText="1"/>
      <protection/>
    </xf>
    <xf numFmtId="0" fontId="2" fillId="8" borderId="35" xfId="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PRIL1.ELECTR" xfId="18"/>
    <cellStyle name="Обычный_ЖКУ_проект3" xfId="19"/>
    <cellStyle name="Обычный_Котёл Сбыты" xfId="20"/>
    <cellStyle name="Обычный_форма 1 водопровод для орг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2.3</v>
          </cell>
        </row>
      </sheetData>
      <sheetData sheetId="11">
        <row r="2">
          <cell r="D2" t="str">
            <v>"Городской округ "Город Лесной"</v>
          </cell>
        </row>
        <row r="3">
          <cell r="D3" t="str">
            <v>Арамильский городской округ</v>
          </cell>
        </row>
        <row r="4">
          <cell r="D4" t="str">
            <v>Артемовский городской округ</v>
          </cell>
        </row>
        <row r="5">
          <cell r="D5" t="str">
            <v>Артинский городской округ</v>
          </cell>
        </row>
        <row r="6">
          <cell r="D6" t="str">
            <v>Асбестовский городской округ</v>
          </cell>
        </row>
        <row r="7">
          <cell r="D7" t="str">
            <v>Ачитский городской округ</v>
          </cell>
        </row>
        <row r="8">
          <cell r="D8" t="str">
            <v>Байкаловский муниципальный район</v>
          </cell>
        </row>
        <row r="9">
          <cell r="D9" t="str">
            <v>Белоярский городской округ</v>
          </cell>
        </row>
        <row r="10">
          <cell r="D10" t="str">
            <v>Березовский городской округ</v>
          </cell>
        </row>
        <row r="11">
          <cell r="D11" t="str">
            <v>Бисертский городской округ</v>
          </cell>
        </row>
        <row r="12">
          <cell r="D12" t="str">
            <v>Верхнесалдинский городской округ</v>
          </cell>
        </row>
        <row r="13">
          <cell r="D13" t="str">
            <v>Волчанский городской округ</v>
          </cell>
        </row>
        <row r="14">
          <cell r="D14" t="str">
            <v>Гаринский городской округ</v>
          </cell>
        </row>
        <row r="15">
          <cell r="D15" t="str">
            <v>Горноуральский городской округ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Муниципальное образование Алапаевское</v>
          </cell>
        </row>
        <row r="26">
          <cell r="D26" t="str">
            <v>Невьянский городской округ</v>
          </cell>
        </row>
        <row r="27">
          <cell r="D27" t="str">
            <v>Нижнесергинский муниципальный район</v>
          </cell>
        </row>
        <row r="28">
          <cell r="D28" t="str">
            <v>Нижнетуринский городской округ</v>
          </cell>
        </row>
        <row r="29">
          <cell r="D29" t="str">
            <v>Новолялинский городской округ</v>
          </cell>
        </row>
        <row r="30">
          <cell r="D30" t="str">
            <v>Новоуральский городской округ</v>
          </cell>
        </row>
        <row r="31">
          <cell r="D31" t="str">
            <v>Полевской городской округ</v>
          </cell>
        </row>
        <row r="32">
          <cell r="D32" t="str">
            <v>Пышминский городской округ</v>
          </cell>
        </row>
        <row r="33">
          <cell r="D33" t="str">
            <v>Режевской городской округ</v>
          </cell>
        </row>
        <row r="34">
          <cell r="D34" t="str">
            <v>Североуральский городской округ</v>
          </cell>
        </row>
        <row r="35">
          <cell r="D35" t="str">
            <v>Серовский городской округ</v>
          </cell>
        </row>
        <row r="36">
          <cell r="D36" t="str">
            <v>Слободо-Туринский муниципальный район</v>
          </cell>
        </row>
        <row r="37">
          <cell r="D37" t="str">
            <v>Сосьвинский городской округ</v>
          </cell>
        </row>
        <row r="38">
          <cell r="D38" t="str">
            <v>Сысертский городской округ</v>
          </cell>
        </row>
        <row r="39">
          <cell r="D39" t="str">
            <v>Таборинский муниципальный район</v>
          </cell>
        </row>
        <row r="40">
          <cell r="D40" t="str">
            <v>Тавдинский городской округ</v>
          </cell>
        </row>
        <row r="41">
          <cell r="D41" t="str">
            <v>Талицкий городской округ</v>
          </cell>
        </row>
        <row r="42">
          <cell r="D42" t="str">
            <v>Тугулымский городской округ</v>
          </cell>
        </row>
        <row r="43">
          <cell r="D43" t="str">
            <v>Туринский городской округ</v>
          </cell>
        </row>
        <row r="44">
          <cell r="D44" t="str">
            <v>Шалинский городской округ</v>
          </cell>
        </row>
        <row r="45">
          <cell r="D45" t="str">
            <v>город Каменск-Уральский</v>
          </cell>
        </row>
        <row r="46">
          <cell r="D46" t="str">
            <v>город Нижний Тагил</v>
          </cell>
        </row>
        <row r="47">
          <cell r="D47" t="str">
            <v>городской округ Богданович</v>
          </cell>
        </row>
        <row r="48">
          <cell r="D48" t="str">
            <v>городской округ Верх-Нейвинский</v>
          </cell>
        </row>
        <row r="49">
          <cell r="D49" t="str">
            <v>городской округ Верхнее Дуброво</v>
          </cell>
        </row>
        <row r="50">
          <cell r="D50" t="str">
            <v>городской округ Верхний Тагил</v>
          </cell>
        </row>
        <row r="51">
          <cell r="D51" t="str">
            <v>городской округ Верхняя Пышма</v>
          </cell>
        </row>
        <row r="52">
          <cell r="D52" t="str">
            <v>городской округ Верхняя Тура</v>
          </cell>
        </row>
        <row r="53">
          <cell r="D53" t="str">
            <v>городской округ Верхотурский</v>
          </cell>
        </row>
        <row r="54">
          <cell r="D54" t="str">
            <v>городской округ Дегтярск</v>
          </cell>
        </row>
        <row r="55">
          <cell r="D55" t="str">
            <v>городской округ ЗАТО Свободный</v>
          </cell>
        </row>
        <row r="56">
          <cell r="D56" t="str">
            <v>городской округ Заречный</v>
          </cell>
        </row>
        <row r="57">
          <cell r="D57" t="str">
            <v>городской округ Карпинск</v>
          </cell>
        </row>
        <row r="58">
          <cell r="D58" t="str">
            <v>городской округ Краснотурьинск</v>
          </cell>
        </row>
        <row r="59">
          <cell r="D59" t="str">
            <v>городской округ Красноуральск</v>
          </cell>
        </row>
        <row r="60">
          <cell r="D60" t="str">
            <v>городской округ Красноуфимск</v>
          </cell>
        </row>
        <row r="61">
          <cell r="D61" t="str">
            <v>городской округ Нижняя Салда</v>
          </cell>
        </row>
        <row r="62">
          <cell r="D62" t="str">
            <v>городской округ Пелым</v>
          </cell>
        </row>
        <row r="63">
          <cell r="D63" t="str">
            <v>городской округ Первоуральск</v>
          </cell>
        </row>
        <row r="64">
          <cell r="D64" t="str">
            <v>городской округ Ревда</v>
          </cell>
        </row>
        <row r="65">
          <cell r="D65" t="str">
            <v>городской округ Рефтинский</v>
          </cell>
        </row>
        <row r="66">
          <cell r="D66" t="str">
            <v>городской округ Среднеуральск</v>
          </cell>
        </row>
        <row r="67">
          <cell r="D67" t="str">
            <v>городской округ Староуткинск</v>
          </cell>
        </row>
        <row r="68">
          <cell r="D68" t="str">
            <v>городской округ Сухой Лог</v>
          </cell>
        </row>
        <row r="69">
          <cell r="D69" t="str">
            <v>муниципальное образование «поселок Уральский»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  <row r="140">
          <cell r="B140" t="str">
            <v>городской округ Рефтинский</v>
          </cell>
        </row>
        <row r="141">
          <cell r="B141" t="str">
            <v>городской округ Рефтинский</v>
          </cell>
        </row>
      </sheetData>
      <sheetData sheetId="12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C20">
      <selection activeCell="D32" sqref="A32:IV35"/>
    </sheetView>
  </sheetViews>
  <sheetFormatPr defaultColWidth="9.140625" defaultRowHeight="12.75"/>
  <cols>
    <col min="1" max="1" width="2.7109375" style="177" customWidth="1"/>
    <col min="2" max="2" width="2.7109375" style="184" customWidth="1"/>
    <col min="3" max="3" width="35.7109375" style="184" customWidth="1"/>
    <col min="4" max="4" width="21.57421875" style="184" customWidth="1"/>
    <col min="5" max="5" width="40.7109375" style="230" customWidth="1"/>
    <col min="6" max="6" width="32.7109375" style="184" customWidth="1"/>
    <col min="7" max="7" width="2.7109375" style="231" customWidth="1"/>
    <col min="8" max="8" width="2.7109375" style="184" customWidth="1"/>
    <col min="9" max="16384" width="9.140625" style="184" customWidth="1"/>
  </cols>
  <sheetData>
    <row r="1" spans="1:7" s="177" customFormat="1" ht="6.75" customHeight="1" hidden="1">
      <c r="A1" s="177" t="str">
        <f>org&amp;"_INN:"&amp;inn&amp;"_KPP:"&amp;kpp</f>
        <v>Муниципальное унитарное объединенное предприятие "Рефтинское" городского округа Рефтинский, п.Рефтинский_INN:6603020368_KPP:660301001</v>
      </c>
      <c r="E1" s="178"/>
      <c r="G1" s="179"/>
    </row>
    <row r="2" spans="5:7" s="177" customFormat="1" ht="11.25" customHeight="1">
      <c r="E2" s="178"/>
      <c r="G2" s="179"/>
    </row>
    <row r="3" spans="2:7" ht="12.75" customHeight="1">
      <c r="B3" s="180"/>
      <c r="C3" s="181"/>
      <c r="D3" s="182"/>
      <c r="E3" s="244" t="str">
        <f>version</f>
        <v>Версия 2.3</v>
      </c>
      <c r="F3" s="244"/>
      <c r="G3" s="183"/>
    </row>
    <row r="4" spans="2:7" ht="30" customHeight="1">
      <c r="B4" s="185"/>
      <c r="C4" s="245" t="s">
        <v>244</v>
      </c>
      <c r="D4" s="246"/>
      <c r="E4" s="247"/>
      <c r="F4" s="186"/>
      <c r="G4" s="187"/>
    </row>
    <row r="5" spans="2:7" ht="12" thickBot="1">
      <c r="B5" s="185"/>
      <c r="C5" s="186"/>
      <c r="D5" s="186"/>
      <c r="E5" s="188"/>
      <c r="F5" s="186"/>
      <c r="G5" s="187"/>
    </row>
    <row r="6" spans="2:7" ht="16.5" customHeight="1">
      <c r="B6" s="185"/>
      <c r="C6" s="248" t="s">
        <v>245</v>
      </c>
      <c r="D6" s="249"/>
      <c r="E6" s="189"/>
      <c r="F6" s="186"/>
      <c r="G6" s="187"/>
    </row>
    <row r="7" spans="2:7" ht="24.75" customHeight="1" thickBot="1">
      <c r="B7" s="185"/>
      <c r="C7" s="250" t="s">
        <v>246</v>
      </c>
      <c r="D7" s="251"/>
      <c r="E7" s="188"/>
      <c r="F7" s="186"/>
      <c r="G7" s="187"/>
    </row>
    <row r="8" spans="2:7" ht="12" customHeight="1" thickBot="1">
      <c r="B8" s="190"/>
      <c r="C8" s="191"/>
      <c r="D8" s="192"/>
      <c r="E8" s="193"/>
      <c r="F8" s="192"/>
      <c r="G8" s="187"/>
    </row>
    <row r="9" spans="2:7" ht="30" customHeight="1" thickBot="1">
      <c r="B9" s="190"/>
      <c r="C9" s="194" t="s">
        <v>247</v>
      </c>
      <c r="D9" s="195">
        <v>2009</v>
      </c>
      <c r="E9" s="196"/>
      <c r="F9" s="197"/>
      <c r="G9" s="187"/>
    </row>
    <row r="10" spans="2:7" ht="12" customHeight="1" thickBot="1">
      <c r="B10" s="190"/>
      <c r="C10" s="198"/>
      <c r="D10" s="186"/>
      <c r="E10" s="199"/>
      <c r="F10" s="200"/>
      <c r="G10" s="187"/>
    </row>
    <row r="11" spans="2:7" ht="37.5" customHeight="1" thickBot="1">
      <c r="B11" s="190"/>
      <c r="C11" s="194" t="s">
        <v>248</v>
      </c>
      <c r="D11" s="201" t="s">
        <v>188</v>
      </c>
      <c r="E11" s="196" t="s">
        <v>249</v>
      </c>
      <c r="F11" s="197" t="s">
        <v>250</v>
      </c>
      <c r="G11" s="187"/>
    </row>
    <row r="12" spans="2:7" ht="12" customHeight="1" thickBot="1">
      <c r="B12" s="190"/>
      <c r="C12" s="198"/>
      <c r="D12" s="199"/>
      <c r="E12" s="199"/>
      <c r="F12" s="200"/>
      <c r="G12" s="187"/>
    </row>
    <row r="13" spans="2:8" ht="32.25" customHeight="1" thickBot="1">
      <c r="B13" s="190"/>
      <c r="C13" s="202" t="s">
        <v>251</v>
      </c>
      <c r="D13" s="252" t="s">
        <v>252</v>
      </c>
      <c r="E13" s="253"/>
      <c r="F13" s="200"/>
      <c r="G13" s="187"/>
      <c r="H13" s="203"/>
    </row>
    <row r="14" spans="2:7" ht="15" customHeight="1" hidden="1" thickBot="1">
      <c r="B14" s="190"/>
      <c r="C14" s="204"/>
      <c r="D14" s="205"/>
      <c r="E14" s="199"/>
      <c r="F14" s="200"/>
      <c r="G14" s="187"/>
    </row>
    <row r="15" spans="2:7" ht="24.75" customHeight="1" hidden="1" thickBot="1">
      <c r="B15" s="190"/>
      <c r="C15" s="202" t="s">
        <v>253</v>
      </c>
      <c r="D15" s="254"/>
      <c r="E15" s="255"/>
      <c r="F15" s="200" t="s">
        <v>254</v>
      </c>
      <c r="G15" s="187"/>
    </row>
    <row r="16" spans="2:7" ht="12" customHeight="1" thickBot="1">
      <c r="B16" s="190"/>
      <c r="C16" s="204"/>
      <c r="D16" s="205"/>
      <c r="E16" s="199"/>
      <c r="F16" s="200"/>
      <c r="G16" s="187"/>
    </row>
    <row r="17" spans="2:7" ht="19.5" customHeight="1">
      <c r="B17" s="190"/>
      <c r="C17" s="206" t="s">
        <v>255</v>
      </c>
      <c r="D17" s="207" t="s">
        <v>256</v>
      </c>
      <c r="E17" s="193"/>
      <c r="F17" s="208" t="s">
        <v>257</v>
      </c>
      <c r="G17" s="187"/>
    </row>
    <row r="18" spans="2:7" ht="19.5" customHeight="1" thickBot="1">
      <c r="B18" s="190"/>
      <c r="C18" s="209" t="s">
        <v>258</v>
      </c>
      <c r="D18" s="210" t="s">
        <v>259</v>
      </c>
      <c r="E18" s="211"/>
      <c r="F18" s="212" t="s">
        <v>281</v>
      </c>
      <c r="G18" s="187"/>
    </row>
    <row r="19" spans="2:7" ht="12" customHeight="1" thickBot="1">
      <c r="B19" s="190"/>
      <c r="C19" s="198"/>
      <c r="D19" s="186"/>
      <c r="E19" s="199"/>
      <c r="F19" s="200"/>
      <c r="G19" s="187"/>
    </row>
    <row r="20" spans="2:7" ht="30" customHeight="1" thickBot="1">
      <c r="B20" s="190"/>
      <c r="C20" s="194" t="s">
        <v>260</v>
      </c>
      <c r="D20" s="256" t="s">
        <v>9</v>
      </c>
      <c r="E20" s="257"/>
      <c r="F20" s="200"/>
      <c r="G20" s="187"/>
    </row>
    <row r="21" spans="2:7" ht="12" customHeight="1" thickBot="1">
      <c r="B21" s="190"/>
      <c r="C21" s="198"/>
      <c r="D21" s="186"/>
      <c r="E21" s="199"/>
      <c r="F21" s="200"/>
      <c r="G21" s="187"/>
    </row>
    <row r="22" spans="1:15" ht="39.75" customHeight="1">
      <c r="A22" s="213"/>
      <c r="B22" s="190"/>
      <c r="C22" s="214" t="s">
        <v>261</v>
      </c>
      <c r="D22" s="215" t="s">
        <v>262</v>
      </c>
      <c r="E22" s="216" t="s">
        <v>263</v>
      </c>
      <c r="F22" s="186"/>
      <c r="G22" s="187"/>
      <c r="M22" s="217"/>
      <c r="N22" s="217"/>
      <c r="O22" s="218"/>
    </row>
    <row r="23" spans="2:7" ht="24.75" customHeight="1">
      <c r="B23" s="190"/>
      <c r="C23" s="258" t="s">
        <v>264</v>
      </c>
      <c r="D23" s="219" t="s">
        <v>265</v>
      </c>
      <c r="E23" s="220" t="s">
        <v>263</v>
      </c>
      <c r="F23" s="186" t="s">
        <v>266</v>
      </c>
      <c r="G23" s="187"/>
    </row>
    <row r="24" spans="2:7" ht="24.75" customHeight="1" thickBot="1">
      <c r="B24" s="190"/>
      <c r="C24" s="259"/>
      <c r="D24" s="221" t="s">
        <v>267</v>
      </c>
      <c r="E24" s="222" t="s">
        <v>268</v>
      </c>
      <c r="F24" s="200"/>
      <c r="G24" s="187"/>
    </row>
    <row r="25" spans="2:7" ht="12" customHeight="1" thickBot="1">
      <c r="B25" s="190"/>
      <c r="C25" s="198"/>
      <c r="D25" s="186"/>
      <c r="E25" s="199"/>
      <c r="F25" s="200"/>
      <c r="G25" s="187"/>
    </row>
    <row r="26" spans="2:7" ht="27" customHeight="1" thickBot="1">
      <c r="B26" s="185"/>
      <c r="C26" s="260" t="s">
        <v>269</v>
      </c>
      <c r="D26" s="261"/>
      <c r="E26" s="223" t="s">
        <v>270</v>
      </c>
      <c r="F26" s="186"/>
      <c r="G26" s="187"/>
    </row>
    <row r="27" spans="2:7" ht="27" customHeight="1">
      <c r="B27" s="185"/>
      <c r="C27" s="262" t="s">
        <v>271</v>
      </c>
      <c r="D27" s="263"/>
      <c r="E27" s="223" t="s">
        <v>272</v>
      </c>
      <c r="F27" s="186"/>
      <c r="G27" s="187"/>
    </row>
    <row r="28" spans="2:7" ht="21" customHeight="1">
      <c r="B28" s="185"/>
      <c r="C28" s="258" t="s">
        <v>273</v>
      </c>
      <c r="D28" s="224" t="s">
        <v>274</v>
      </c>
      <c r="E28" s="225" t="s">
        <v>275</v>
      </c>
      <c r="F28" s="186"/>
      <c r="G28" s="187"/>
    </row>
    <row r="29" spans="2:7" ht="21" customHeight="1">
      <c r="B29" s="185"/>
      <c r="C29" s="258"/>
      <c r="D29" s="224" t="s">
        <v>276</v>
      </c>
      <c r="E29" s="225" t="s">
        <v>277</v>
      </c>
      <c r="F29" s="186"/>
      <c r="G29" s="187"/>
    </row>
    <row r="30" spans="2:7" ht="21" customHeight="1">
      <c r="B30" s="185"/>
      <c r="C30" s="258" t="s">
        <v>278</v>
      </c>
      <c r="D30" s="224" t="s">
        <v>274</v>
      </c>
      <c r="E30" s="225" t="s">
        <v>279</v>
      </c>
      <c r="F30" s="186"/>
      <c r="G30" s="187"/>
    </row>
    <row r="31" spans="2:7" ht="21" customHeight="1">
      <c r="B31" s="185"/>
      <c r="C31" s="258"/>
      <c r="D31" s="224" t="s">
        <v>276</v>
      </c>
      <c r="E31" s="225" t="s">
        <v>280</v>
      </c>
      <c r="F31" s="186"/>
      <c r="G31" s="187"/>
    </row>
    <row r="32" spans="2:7" ht="11.25">
      <c r="B32" s="226"/>
      <c r="C32" s="227"/>
      <c r="D32" s="227"/>
      <c r="E32" s="228"/>
      <c r="F32" s="227"/>
      <c r="G32" s="229"/>
    </row>
    <row r="38" ht="11.25">
      <c r="E38" s="232"/>
    </row>
    <row r="45" ht="11.25">
      <c r="X45" s="203"/>
    </row>
    <row r="46" ht="11.25">
      <c r="X46" s="203"/>
    </row>
    <row r="47" ht="11.25">
      <c r="X47" s="203"/>
    </row>
    <row r="48" ht="11.25">
      <c r="X48" s="203"/>
    </row>
    <row r="49" ht="11.25">
      <c r="X49" s="203"/>
    </row>
    <row r="50" ht="11.25">
      <c r="X50" s="203"/>
    </row>
    <row r="51" ht="11.25">
      <c r="X51" s="203"/>
    </row>
    <row r="52" ht="11.25">
      <c r="X52" s="203"/>
    </row>
  </sheetData>
  <mergeCells count="12">
    <mergeCell ref="C26:D26"/>
    <mergeCell ref="C27:D27"/>
    <mergeCell ref="C28:C29"/>
    <mergeCell ref="C30:C31"/>
    <mergeCell ref="D13:E13"/>
    <mergeCell ref="D15:E15"/>
    <mergeCell ref="D20:E20"/>
    <mergeCell ref="C23:C24"/>
    <mergeCell ref="E3:F3"/>
    <mergeCell ref="C4:E4"/>
    <mergeCell ref="C6:D6"/>
    <mergeCell ref="C7:D7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MO_LIST_65</formula1>
    </dataValidation>
    <dataValidation type="list" allowBlank="1" showInputMessage="1" showErrorMessage="1" sqref="F18">
      <formula1>"Да,Нет"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9">
      <formula1>prd2_range</formula1>
    </dataValidation>
    <dataValidation type="list" allowBlank="1" showInputMessage="1" showErrorMessage="1" sqref="D20:E20">
      <formula1>kind_of_activity</formula1>
    </dataValidation>
    <dataValidation errorStyle="warning" type="list" allowBlank="1" showInputMessage="1" showErrorMessage="1" sqref="E22">
      <formula1>MR_LIST</formula1>
    </dataValidation>
    <dataValidation type="list" allowBlank="1" showErrorMessage="1" promptTitle="Ввод" prompt="Выберите год из списка" sqref="D9">
      <formula1>year_range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textLength" operator="equal" allowBlank="1" showInputMessage="1" showErrorMessage="1" prompt="9 символов" sqref="D18">
      <formula1>9</formula1>
    </dataValidation>
    <dataValidation type="list" allowBlank="1" showInputMessage="1" showErrorMessage="1" sqref="D11">
      <formula1>logical</formula1>
    </dataValidation>
    <dataValidation type="textLength" allowBlank="1" showInputMessage="1" showErrorMessage="1" prompt="7-8 символов" sqref="E24">
      <formula1>7</formula1>
      <formula2>8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D4">
      <selection activeCell="I20" sqref="I20"/>
    </sheetView>
  </sheetViews>
  <sheetFormatPr defaultColWidth="9.140625" defaultRowHeight="12.75"/>
  <cols>
    <col min="1" max="1" width="1.57421875" style="0" hidden="1" customWidth="1"/>
    <col min="2" max="2" width="0" style="0" hidden="1" customWidth="1"/>
    <col min="3" max="3" width="6.57421875" style="0" customWidth="1"/>
    <col min="4" max="4" width="49.8515625" style="0" customWidth="1"/>
    <col min="5" max="5" width="14.7109375" style="0" customWidth="1"/>
    <col min="7" max="8" width="15.7109375" style="0" customWidth="1"/>
    <col min="9" max="9" width="21.8515625" style="0" customWidth="1"/>
    <col min="10" max="10" width="24.421875" style="0" customWidth="1"/>
    <col min="11" max="11" width="12.00390625" style="0" customWidth="1"/>
  </cols>
  <sheetData>
    <row r="1" spans="1:11" ht="12.75">
      <c r="A1" s="91"/>
      <c r="B1" s="91"/>
      <c r="C1" s="92"/>
      <c r="D1" s="91"/>
      <c r="E1" s="91"/>
      <c r="F1" s="91"/>
      <c r="G1" s="91"/>
      <c r="H1" s="91"/>
      <c r="I1" s="91"/>
      <c r="J1" s="91"/>
      <c r="K1" s="91"/>
    </row>
    <row r="2" spans="1:11" ht="10.5" customHeight="1">
      <c r="A2" s="91"/>
      <c r="B2" s="1"/>
      <c r="C2" s="43"/>
      <c r="D2" s="2"/>
      <c r="E2" s="2"/>
      <c r="F2" s="2"/>
      <c r="G2" s="2"/>
      <c r="H2" s="2"/>
      <c r="I2" s="2"/>
      <c r="J2" s="2"/>
      <c r="K2" s="2"/>
    </row>
    <row r="3" spans="1:11" ht="9.75" customHeight="1">
      <c r="A3" s="91"/>
      <c r="B3" s="3"/>
      <c r="C3" s="44"/>
      <c r="D3" s="5" t="s">
        <v>0</v>
      </c>
      <c r="E3" s="45"/>
      <c r="F3" s="45"/>
      <c r="G3" s="45"/>
      <c r="H3" s="45"/>
      <c r="I3" s="45"/>
      <c r="J3" s="45"/>
      <c r="K3" s="4"/>
    </row>
    <row r="4" spans="1:11" ht="12.75">
      <c r="A4" s="93"/>
      <c r="B4" s="7"/>
      <c r="C4" s="238" t="s">
        <v>134</v>
      </c>
      <c r="D4" s="264"/>
      <c r="E4" s="264"/>
      <c r="F4" s="264"/>
      <c r="G4" s="264"/>
      <c r="H4" s="264"/>
      <c r="I4" s="264"/>
      <c r="J4" s="264"/>
      <c r="K4" s="265"/>
    </row>
    <row r="5" spans="1:11" ht="13.5" thickBot="1">
      <c r="A5" s="93"/>
      <c r="B5" s="7"/>
      <c r="C5" s="44"/>
      <c r="D5" s="4"/>
      <c r="E5" s="4"/>
      <c r="F5" s="4"/>
      <c r="G5" s="4"/>
      <c r="H5" s="4"/>
      <c r="I5" s="4"/>
      <c r="J5" s="4"/>
      <c r="K5" s="46"/>
    </row>
    <row r="6" spans="1:11" ht="45.75" thickBot="1">
      <c r="A6" s="93"/>
      <c r="B6" s="7"/>
      <c r="C6" s="47" t="s">
        <v>2</v>
      </c>
      <c r="D6" s="48" t="s">
        <v>3</v>
      </c>
      <c r="E6" s="9" t="s">
        <v>4</v>
      </c>
      <c r="F6" s="9" t="s">
        <v>5</v>
      </c>
      <c r="G6" s="48" t="s">
        <v>135</v>
      </c>
      <c r="H6" s="48" t="s">
        <v>136</v>
      </c>
      <c r="I6" s="9" t="s">
        <v>158</v>
      </c>
      <c r="J6" s="9" t="s">
        <v>137</v>
      </c>
      <c r="K6" s="10" t="s">
        <v>138</v>
      </c>
    </row>
    <row r="7" spans="1:11" ht="13.5" thickBot="1">
      <c r="A7" s="93"/>
      <c r="B7" s="7"/>
      <c r="C7" s="49">
        <v>1</v>
      </c>
      <c r="D7" s="50">
        <f>C7+1</f>
        <v>2</v>
      </c>
      <c r="E7" s="50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51">
        <v>9</v>
      </c>
    </row>
    <row r="8" spans="1:11" ht="22.5">
      <c r="A8" s="94"/>
      <c r="B8" s="52"/>
      <c r="C8" s="53" t="s">
        <v>6</v>
      </c>
      <c r="D8" s="54" t="s">
        <v>312</v>
      </c>
      <c r="E8" s="55"/>
      <c r="F8" s="56"/>
      <c r="G8" s="57"/>
      <c r="H8" s="57"/>
      <c r="I8" s="58"/>
      <c r="J8" s="58"/>
      <c r="K8" s="59"/>
    </row>
    <row r="9" spans="1:11" ht="12.75">
      <c r="A9" s="93"/>
      <c r="B9" s="7"/>
      <c r="C9" s="60"/>
      <c r="D9" s="61" t="s">
        <v>139</v>
      </c>
      <c r="E9" s="55"/>
      <c r="F9" s="62"/>
      <c r="G9" s="63"/>
      <c r="H9" s="63"/>
      <c r="I9" s="64"/>
      <c r="J9" s="64"/>
      <c r="K9" s="65"/>
    </row>
    <row r="10" spans="1:11" ht="22.5" customHeight="1">
      <c r="A10" s="93"/>
      <c r="B10" s="7"/>
      <c r="C10" s="60"/>
      <c r="D10" s="66" t="s">
        <v>140</v>
      </c>
      <c r="E10" s="67" t="s">
        <v>141</v>
      </c>
      <c r="F10" s="68">
        <v>11.78</v>
      </c>
      <c r="G10" s="69">
        <v>39814</v>
      </c>
      <c r="H10" s="69">
        <v>40178</v>
      </c>
      <c r="I10" s="70" t="s">
        <v>320</v>
      </c>
      <c r="J10" s="71" t="s">
        <v>142</v>
      </c>
      <c r="K10" s="72"/>
    </row>
    <row r="11" spans="1:11" ht="22.5" customHeight="1">
      <c r="A11" s="94"/>
      <c r="B11" s="52"/>
      <c r="C11" s="73"/>
      <c r="D11" s="74" t="s">
        <v>143</v>
      </c>
      <c r="E11" s="55"/>
      <c r="F11" s="62"/>
      <c r="G11" s="63"/>
      <c r="H11" s="63"/>
      <c r="I11" s="64"/>
      <c r="J11" s="64"/>
      <c r="K11" s="65"/>
    </row>
    <row r="12" spans="1:11" ht="22.5" customHeight="1">
      <c r="A12" s="93"/>
      <c r="B12" s="7"/>
      <c r="C12" s="60"/>
      <c r="D12" s="75" t="s">
        <v>144</v>
      </c>
      <c r="E12" s="67" t="s">
        <v>141</v>
      </c>
      <c r="F12" s="68"/>
      <c r="G12" s="69"/>
      <c r="H12" s="69"/>
      <c r="I12" s="70"/>
      <c r="J12" s="71"/>
      <c r="K12" s="72"/>
    </row>
    <row r="13" spans="1:11" ht="22.5" customHeight="1">
      <c r="A13" s="93"/>
      <c r="B13" s="7"/>
      <c r="C13" s="60"/>
      <c r="D13" s="75" t="s">
        <v>145</v>
      </c>
      <c r="E13" s="67" t="s">
        <v>146</v>
      </c>
      <c r="F13" s="68"/>
      <c r="G13" s="69"/>
      <c r="H13" s="69"/>
      <c r="I13" s="70"/>
      <c r="J13" s="71"/>
      <c r="K13" s="72"/>
    </row>
    <row r="14" spans="1:11" ht="12.75">
      <c r="A14" s="94"/>
      <c r="B14" s="52"/>
      <c r="C14" s="73"/>
      <c r="D14" s="61" t="s">
        <v>147</v>
      </c>
      <c r="E14" s="55"/>
      <c r="F14" s="62"/>
      <c r="G14" s="63"/>
      <c r="H14" s="63"/>
      <c r="I14" s="64"/>
      <c r="J14" s="64"/>
      <c r="K14" s="65"/>
    </row>
    <row r="15" spans="1:11" ht="22.5" customHeight="1">
      <c r="A15" s="93"/>
      <c r="B15" s="7"/>
      <c r="C15" s="60"/>
      <c r="D15" s="66" t="s">
        <v>140</v>
      </c>
      <c r="E15" s="67" t="s">
        <v>141</v>
      </c>
      <c r="F15" s="68">
        <f>F10</f>
        <v>11.78</v>
      </c>
      <c r="G15" s="69">
        <f>G10</f>
        <v>39814</v>
      </c>
      <c r="H15" s="69">
        <f>H10</f>
        <v>40178</v>
      </c>
      <c r="I15" s="70" t="s">
        <v>320</v>
      </c>
      <c r="J15" s="71" t="s">
        <v>142</v>
      </c>
      <c r="K15" s="72"/>
    </row>
    <row r="16" spans="1:11" ht="22.5" customHeight="1">
      <c r="A16" s="94"/>
      <c r="B16" s="52"/>
      <c r="C16" s="73"/>
      <c r="D16" s="74" t="s">
        <v>143</v>
      </c>
      <c r="E16" s="55"/>
      <c r="F16" s="62"/>
      <c r="G16" s="63"/>
      <c r="H16" s="63"/>
      <c r="I16" s="64"/>
      <c r="J16" s="64"/>
      <c r="K16" s="65"/>
    </row>
    <row r="17" spans="1:11" ht="22.5" customHeight="1">
      <c r="A17" s="93"/>
      <c r="B17" s="7"/>
      <c r="C17" s="60"/>
      <c r="D17" s="75" t="s">
        <v>144</v>
      </c>
      <c r="E17" s="67" t="s">
        <v>141</v>
      </c>
      <c r="F17" s="68"/>
      <c r="G17" s="69"/>
      <c r="H17" s="69"/>
      <c r="I17" s="70"/>
      <c r="J17" s="71"/>
      <c r="K17" s="72"/>
    </row>
    <row r="18" spans="1:11" ht="22.5" customHeight="1">
      <c r="A18" s="93"/>
      <c r="B18" s="7"/>
      <c r="C18" s="60"/>
      <c r="D18" s="75" t="s">
        <v>145</v>
      </c>
      <c r="E18" s="67" t="s">
        <v>146</v>
      </c>
      <c r="F18" s="68"/>
      <c r="G18" s="69"/>
      <c r="H18" s="69"/>
      <c r="I18" s="70"/>
      <c r="J18" s="71"/>
      <c r="K18" s="72"/>
    </row>
    <row r="19" spans="1:11" ht="12.75">
      <c r="A19" s="94"/>
      <c r="B19" s="52"/>
      <c r="C19" s="73"/>
      <c r="D19" s="61" t="s">
        <v>148</v>
      </c>
      <c r="E19" s="55"/>
      <c r="F19" s="62"/>
      <c r="G19" s="63"/>
      <c r="H19" s="63"/>
      <c r="I19" s="64"/>
      <c r="J19" s="64"/>
      <c r="K19" s="65"/>
    </row>
    <row r="20" spans="1:11" ht="22.5" customHeight="1">
      <c r="A20" s="93"/>
      <c r="B20" s="7"/>
      <c r="C20" s="60"/>
      <c r="D20" s="66" t="s">
        <v>140</v>
      </c>
      <c r="E20" s="67" t="s">
        <v>141</v>
      </c>
      <c r="F20" s="68">
        <f>F10</f>
        <v>11.78</v>
      </c>
      <c r="G20" s="69">
        <f>G10</f>
        <v>39814</v>
      </c>
      <c r="H20" s="69">
        <f>H10</f>
        <v>40178</v>
      </c>
      <c r="I20" s="70" t="s">
        <v>320</v>
      </c>
      <c r="J20" s="71" t="s">
        <v>142</v>
      </c>
      <c r="K20" s="72"/>
    </row>
    <row r="21" spans="1:11" ht="22.5" customHeight="1">
      <c r="A21" s="94"/>
      <c r="B21" s="52"/>
      <c r="C21" s="73"/>
      <c r="D21" s="74" t="s">
        <v>143</v>
      </c>
      <c r="E21" s="55"/>
      <c r="F21" s="62"/>
      <c r="G21" s="63"/>
      <c r="H21" s="63"/>
      <c r="I21" s="64"/>
      <c r="J21" s="64"/>
      <c r="K21" s="65"/>
    </row>
    <row r="22" spans="1:11" ht="22.5" customHeight="1">
      <c r="A22" s="93"/>
      <c r="B22" s="7"/>
      <c r="C22" s="60"/>
      <c r="D22" s="75" t="s">
        <v>144</v>
      </c>
      <c r="E22" s="67" t="s">
        <v>141</v>
      </c>
      <c r="F22" s="68"/>
      <c r="G22" s="69"/>
      <c r="H22" s="69"/>
      <c r="I22" s="70"/>
      <c r="J22" s="71"/>
      <c r="K22" s="72"/>
    </row>
    <row r="23" spans="1:11" ht="22.5" customHeight="1">
      <c r="A23" s="93"/>
      <c r="B23" s="7"/>
      <c r="C23" s="60"/>
      <c r="D23" s="75" t="s">
        <v>145</v>
      </c>
      <c r="E23" s="67" t="s">
        <v>146</v>
      </c>
      <c r="F23" s="68"/>
      <c r="G23" s="69"/>
      <c r="H23" s="69"/>
      <c r="I23" s="70"/>
      <c r="J23" s="71"/>
      <c r="K23" s="72"/>
    </row>
    <row r="24" spans="1:11" ht="39.75" customHeight="1">
      <c r="A24" s="93"/>
      <c r="B24" s="7"/>
      <c r="C24" s="76" t="s">
        <v>10</v>
      </c>
      <c r="D24" s="77" t="s">
        <v>149</v>
      </c>
      <c r="E24" s="67" t="s">
        <v>141</v>
      </c>
      <c r="F24" s="68"/>
      <c r="G24" s="69"/>
      <c r="H24" s="69"/>
      <c r="I24" s="70"/>
      <c r="J24" s="71"/>
      <c r="K24" s="72"/>
    </row>
    <row r="25" spans="1:11" ht="30" customHeight="1">
      <c r="A25" s="93"/>
      <c r="B25" s="7"/>
      <c r="C25" s="60"/>
      <c r="D25" s="78" t="s">
        <v>150</v>
      </c>
      <c r="E25" s="67" t="s">
        <v>141</v>
      </c>
      <c r="F25" s="68"/>
      <c r="G25" s="69"/>
      <c r="H25" s="69"/>
      <c r="I25" s="70"/>
      <c r="J25" s="71"/>
      <c r="K25" s="72"/>
    </row>
    <row r="26" spans="1:11" ht="30" customHeight="1">
      <c r="A26" s="93"/>
      <c r="B26" s="7"/>
      <c r="C26" s="60"/>
      <c r="D26" s="78" t="s">
        <v>151</v>
      </c>
      <c r="E26" s="67" t="s">
        <v>141</v>
      </c>
      <c r="F26" s="68"/>
      <c r="G26" s="69"/>
      <c r="H26" s="69"/>
      <c r="I26" s="70"/>
      <c r="J26" s="71"/>
      <c r="K26" s="72"/>
    </row>
    <row r="27" spans="1:11" ht="30" customHeight="1">
      <c r="A27" s="93"/>
      <c r="B27" s="7"/>
      <c r="C27" s="60"/>
      <c r="D27" s="78" t="s">
        <v>152</v>
      </c>
      <c r="E27" s="67" t="s">
        <v>141</v>
      </c>
      <c r="F27" s="68"/>
      <c r="G27" s="69"/>
      <c r="H27" s="69"/>
      <c r="I27" s="70"/>
      <c r="J27" s="71"/>
      <c r="K27" s="72"/>
    </row>
    <row r="28" spans="1:11" ht="33.75" customHeight="1">
      <c r="A28" s="93"/>
      <c r="B28" s="7"/>
      <c r="C28" s="76" t="s">
        <v>153</v>
      </c>
      <c r="D28" s="77" t="s">
        <v>154</v>
      </c>
      <c r="E28" s="67" t="s">
        <v>141</v>
      </c>
      <c r="F28" s="68"/>
      <c r="G28" s="69"/>
      <c r="H28" s="69"/>
      <c r="I28" s="70"/>
      <c r="J28" s="71"/>
      <c r="K28" s="72"/>
    </row>
    <row r="29" spans="1:11" ht="52.5" customHeight="1">
      <c r="A29" s="93"/>
      <c r="B29" s="7"/>
      <c r="C29" s="76" t="s">
        <v>78</v>
      </c>
      <c r="D29" s="77" t="s">
        <v>155</v>
      </c>
      <c r="E29" s="67" t="s">
        <v>156</v>
      </c>
      <c r="F29" s="68"/>
      <c r="G29" s="69"/>
      <c r="H29" s="69"/>
      <c r="I29" s="70"/>
      <c r="J29" s="71"/>
      <c r="K29" s="72"/>
    </row>
    <row r="30" spans="1:11" ht="34.5" thickBot="1">
      <c r="A30" s="93"/>
      <c r="B30" s="7"/>
      <c r="C30" s="79" t="s">
        <v>80</v>
      </c>
      <c r="D30" s="80" t="s">
        <v>157</v>
      </c>
      <c r="E30" s="81" t="s">
        <v>156</v>
      </c>
      <c r="F30" s="82"/>
      <c r="G30" s="83"/>
      <c r="H30" s="83"/>
      <c r="I30" s="84"/>
      <c r="J30" s="85"/>
      <c r="K30" s="86"/>
    </row>
    <row r="31" spans="1:11" ht="12.75">
      <c r="A31" s="95"/>
      <c r="B31" s="87"/>
      <c r="C31" s="88"/>
      <c r="D31" s="89"/>
      <c r="E31" s="89"/>
      <c r="F31" s="89"/>
      <c r="G31" s="89"/>
      <c r="H31" s="89"/>
      <c r="I31" s="89"/>
      <c r="J31" s="89"/>
      <c r="K31" s="90"/>
    </row>
    <row r="32" spans="1:11" ht="12.75">
      <c r="A32" s="95"/>
      <c r="B32" s="95"/>
      <c r="C32" s="96"/>
      <c r="D32" s="97"/>
      <c r="E32" s="97"/>
      <c r="F32" s="97"/>
      <c r="G32" s="97"/>
      <c r="H32" s="97"/>
      <c r="I32" s="97"/>
      <c r="J32" s="97"/>
      <c r="K32" s="98"/>
    </row>
    <row r="33" spans="1:11" ht="12.75">
      <c r="A33" s="91"/>
      <c r="B33" s="91"/>
      <c r="C33" s="92"/>
      <c r="D33" s="91"/>
      <c r="E33" s="91"/>
      <c r="F33" s="91"/>
      <c r="G33" s="91"/>
      <c r="H33" s="91"/>
      <c r="I33" s="91"/>
      <c r="J33" s="91"/>
      <c r="K33" s="91"/>
    </row>
    <row r="34" spans="1:11" ht="12.75">
      <c r="A34" s="91"/>
      <c r="B34" s="91"/>
      <c r="C34" s="92"/>
      <c r="D34" s="91"/>
      <c r="E34" s="91"/>
      <c r="F34" s="91"/>
      <c r="G34" s="91"/>
      <c r="H34" s="91"/>
      <c r="I34" s="91"/>
      <c r="J34" s="91"/>
      <c r="K34" s="91"/>
    </row>
    <row r="35" spans="1:11" ht="12.75">
      <c r="A35" s="91"/>
      <c r="B35" s="91"/>
      <c r="C35" s="92"/>
      <c r="D35" s="91"/>
      <c r="E35" s="91"/>
      <c r="F35" s="91"/>
      <c r="G35" s="91"/>
      <c r="H35" s="91"/>
      <c r="I35" s="91"/>
      <c r="J35" s="91"/>
      <c r="K35" s="91"/>
    </row>
    <row r="36" spans="1:11" ht="12.75">
      <c r="A36" s="91"/>
      <c r="B36" s="91"/>
      <c r="C36" s="92"/>
      <c r="D36" s="91"/>
      <c r="E36" s="91"/>
      <c r="F36" s="91"/>
      <c r="G36" s="91"/>
      <c r="H36" s="91"/>
      <c r="I36" s="91"/>
      <c r="J36" s="91"/>
      <c r="K36" s="91"/>
    </row>
    <row r="37" spans="1:11" ht="12.75">
      <c r="A37" s="91"/>
      <c r="B37" s="91"/>
      <c r="C37" s="92"/>
      <c r="D37" s="91"/>
      <c r="E37" s="91"/>
      <c r="F37" s="91"/>
      <c r="G37" s="91"/>
      <c r="H37" s="91"/>
      <c r="I37" s="91"/>
      <c r="J37" s="91"/>
      <c r="K37" s="91"/>
    </row>
    <row r="38" spans="1:11" ht="12.75">
      <c r="A38" s="91"/>
      <c r="B38" s="91"/>
      <c r="C38" s="92"/>
      <c r="D38" s="91"/>
      <c r="E38" s="91"/>
      <c r="F38" s="91"/>
      <c r="G38" s="91"/>
      <c r="H38" s="91"/>
      <c r="I38" s="91"/>
      <c r="J38" s="91"/>
      <c r="K38" s="91"/>
    </row>
    <row r="39" spans="1:11" ht="12.75">
      <c r="A39" s="91"/>
      <c r="B39" s="91"/>
      <c r="C39" s="92"/>
      <c r="D39" s="91"/>
      <c r="E39" s="91"/>
      <c r="F39" s="91"/>
      <c r="G39" s="91"/>
      <c r="H39" s="91"/>
      <c r="I39" s="91"/>
      <c r="J39" s="91"/>
      <c r="K39" s="91"/>
    </row>
    <row r="40" spans="1:11" ht="12.75">
      <c r="A40" s="91"/>
      <c r="B40" s="91"/>
      <c r="C40" s="92"/>
      <c r="D40" s="91"/>
      <c r="E40" s="91"/>
      <c r="F40" s="91"/>
      <c r="G40" s="91"/>
      <c r="H40" s="91"/>
      <c r="I40" s="91"/>
      <c r="J40" s="91"/>
      <c r="K40" s="91"/>
    </row>
    <row r="41" spans="1:11" ht="12.75">
      <c r="A41" s="91"/>
      <c r="B41" s="91"/>
      <c r="C41" s="92"/>
      <c r="D41" s="91"/>
      <c r="E41" s="91"/>
      <c r="F41" s="91"/>
      <c r="G41" s="91"/>
      <c r="H41" s="91"/>
      <c r="I41" s="91"/>
      <c r="J41" s="91"/>
      <c r="K41" s="91"/>
    </row>
    <row r="42" spans="1:11" ht="12.75">
      <c r="A42" s="91"/>
      <c r="B42" s="91"/>
      <c r="C42" s="92"/>
      <c r="D42" s="91"/>
      <c r="E42" s="91"/>
      <c r="F42" s="91"/>
      <c r="G42" s="91"/>
      <c r="H42" s="91"/>
      <c r="I42" s="91"/>
      <c r="J42" s="91"/>
      <c r="K42" s="91"/>
    </row>
    <row r="43" spans="1:11" ht="12.75">
      <c r="A43" s="91"/>
      <c r="B43" s="91"/>
      <c r="C43" s="92"/>
      <c r="D43" s="91"/>
      <c r="E43" s="91"/>
      <c r="F43" s="91"/>
      <c r="G43" s="91"/>
      <c r="H43" s="91"/>
      <c r="I43" s="91"/>
      <c r="J43" s="91"/>
      <c r="K43" s="91"/>
    </row>
    <row r="44" spans="1:11" ht="12.75">
      <c r="A44" s="91"/>
      <c r="B44" s="91"/>
      <c r="C44" s="92"/>
      <c r="D44" s="91"/>
      <c r="E44" s="91"/>
      <c r="F44" s="91"/>
      <c r="G44" s="91"/>
      <c r="H44" s="91"/>
      <c r="I44" s="91"/>
      <c r="J44" s="91"/>
      <c r="K44" s="91"/>
    </row>
    <row r="45" spans="1:11" ht="12.75">
      <c r="A45" s="91"/>
      <c r="B45" s="91"/>
      <c r="C45" s="92"/>
      <c r="D45" s="91"/>
      <c r="E45" s="91"/>
      <c r="F45" s="91"/>
      <c r="G45" s="91"/>
      <c r="H45" s="91"/>
      <c r="I45" s="91"/>
      <c r="J45" s="91"/>
      <c r="K45" s="91"/>
    </row>
    <row r="46" spans="1:11" ht="12.75">
      <c r="A46" s="91"/>
      <c r="B46" s="91"/>
      <c r="C46" s="92"/>
      <c r="D46" s="91"/>
      <c r="E46" s="91"/>
      <c r="F46" s="91"/>
      <c r="G46" s="91"/>
      <c r="H46" s="91"/>
      <c r="I46" s="91"/>
      <c r="J46" s="91"/>
      <c r="K46" s="91"/>
    </row>
    <row r="47" spans="1:11" ht="12.75">
      <c r="A47" s="91"/>
      <c r="B47" s="91"/>
      <c r="C47" s="92"/>
      <c r="D47" s="91"/>
      <c r="E47" s="91"/>
      <c r="F47" s="91"/>
      <c r="G47" s="91"/>
      <c r="H47" s="91"/>
      <c r="I47" s="91"/>
      <c r="J47" s="91"/>
      <c r="K47" s="91"/>
    </row>
    <row r="48" spans="1:11" ht="12.75">
      <c r="A48" s="91"/>
      <c r="B48" s="91"/>
      <c r="C48" s="92"/>
      <c r="D48" s="91"/>
      <c r="E48" s="91"/>
      <c r="F48" s="91"/>
      <c r="G48" s="91"/>
      <c r="H48" s="91"/>
      <c r="I48" s="91"/>
      <c r="J48" s="91"/>
      <c r="K48" s="91"/>
    </row>
    <row r="49" spans="1:11" ht="12.75">
      <c r="A49" s="91"/>
      <c r="B49" s="91"/>
      <c r="C49" s="92"/>
      <c r="D49" s="91"/>
      <c r="E49" s="91"/>
      <c r="F49" s="91"/>
      <c r="G49" s="91"/>
      <c r="H49" s="91"/>
      <c r="I49" s="91"/>
      <c r="J49" s="91"/>
      <c r="K49" s="91"/>
    </row>
    <row r="50" spans="1:11" ht="12.75">
      <c r="A50" s="91"/>
      <c r="B50" s="91"/>
      <c r="C50" s="92"/>
      <c r="D50" s="91"/>
      <c r="E50" s="91"/>
      <c r="F50" s="91"/>
      <c r="G50" s="91"/>
      <c r="H50" s="91"/>
      <c r="I50" s="91"/>
      <c r="J50" s="91"/>
      <c r="K50" s="91"/>
    </row>
    <row r="51" spans="1:11" ht="12.75">
      <c r="A51" s="91"/>
      <c r="B51" s="91"/>
      <c r="C51" s="92"/>
      <c r="D51" s="91"/>
      <c r="E51" s="91"/>
      <c r="F51" s="91"/>
      <c r="G51" s="91"/>
      <c r="H51" s="91"/>
      <c r="I51" s="91"/>
      <c r="J51" s="91"/>
      <c r="K51" s="91"/>
    </row>
    <row r="52" spans="1:11" ht="12.75">
      <c r="A52" s="91"/>
      <c r="B52" s="91"/>
      <c r="C52" s="92"/>
      <c r="D52" s="91"/>
      <c r="E52" s="91"/>
      <c r="F52" s="91"/>
      <c r="G52" s="91"/>
      <c r="H52" s="91"/>
      <c r="I52" s="91"/>
      <c r="J52" s="91"/>
      <c r="K52" s="91"/>
    </row>
    <row r="53" spans="1:11" ht="12.75">
      <c r="A53" s="91"/>
      <c r="B53" s="91"/>
      <c r="C53" s="92"/>
      <c r="D53" s="91"/>
      <c r="E53" s="91"/>
      <c r="F53" s="91"/>
      <c r="G53" s="91"/>
      <c r="H53" s="91"/>
      <c r="I53" s="91"/>
      <c r="J53" s="91"/>
      <c r="K53" s="91"/>
    </row>
    <row r="54" spans="1:11" ht="12.75">
      <c r="A54" s="91"/>
      <c r="B54" s="91"/>
      <c r="C54" s="92"/>
      <c r="D54" s="91"/>
      <c r="E54" s="91"/>
      <c r="F54" s="91"/>
      <c r="G54" s="91"/>
      <c r="H54" s="91"/>
      <c r="I54" s="91"/>
      <c r="J54" s="91"/>
      <c r="K54" s="91"/>
    </row>
    <row r="55" spans="1:11" ht="12.75">
      <c r="A55" s="91"/>
      <c r="B55" s="91"/>
      <c r="C55" s="92"/>
      <c r="D55" s="91"/>
      <c r="E55" s="91"/>
      <c r="F55" s="91"/>
      <c r="G55" s="91"/>
      <c r="H55" s="91"/>
      <c r="I55" s="91"/>
      <c r="J55" s="91"/>
      <c r="K55" s="91"/>
    </row>
    <row r="56" spans="1:11" ht="12.75">
      <c r="A56" s="91"/>
      <c r="B56" s="91"/>
      <c r="C56" s="92"/>
      <c r="D56" s="91"/>
      <c r="E56" s="91"/>
      <c r="F56" s="91"/>
      <c r="G56" s="91"/>
      <c r="H56" s="91"/>
      <c r="I56" s="91"/>
      <c r="J56" s="91"/>
      <c r="K56" s="91"/>
    </row>
    <row r="57" spans="1:11" ht="12.75">
      <c r="A57" s="91"/>
      <c r="B57" s="91"/>
      <c r="C57" s="92"/>
      <c r="D57" s="91"/>
      <c r="E57" s="91"/>
      <c r="F57" s="91"/>
      <c r="G57" s="91"/>
      <c r="H57" s="91"/>
      <c r="I57" s="91"/>
      <c r="J57" s="91"/>
      <c r="K57" s="91"/>
    </row>
    <row r="58" spans="1:11" ht="12.75">
      <c r="A58" s="91"/>
      <c r="B58" s="91"/>
      <c r="C58" s="92"/>
      <c r="D58" s="91"/>
      <c r="E58" s="91"/>
      <c r="F58" s="91"/>
      <c r="G58" s="91"/>
      <c r="H58" s="91"/>
      <c r="I58" s="91"/>
      <c r="J58" s="91"/>
      <c r="K58" s="91"/>
    </row>
    <row r="59" spans="1:11" ht="12.75">
      <c r="A59" s="91"/>
      <c r="B59" s="91"/>
      <c r="C59" s="92"/>
      <c r="D59" s="91"/>
      <c r="E59" s="91"/>
      <c r="F59" s="91"/>
      <c r="G59" s="91"/>
      <c r="H59" s="91"/>
      <c r="I59" s="91"/>
      <c r="J59" s="91"/>
      <c r="K59" s="91"/>
    </row>
    <row r="60" spans="1:11" ht="12.75">
      <c r="A60" s="91"/>
      <c r="B60" s="91"/>
      <c r="C60" s="92"/>
      <c r="D60" s="91"/>
      <c r="E60" s="91"/>
      <c r="F60" s="91"/>
      <c r="G60" s="91"/>
      <c r="H60" s="91"/>
      <c r="I60" s="91"/>
      <c r="J60" s="91"/>
      <c r="K60" s="91"/>
    </row>
    <row r="61" spans="1:11" ht="12.75">
      <c r="A61" s="91"/>
      <c r="B61" s="91"/>
      <c r="C61" s="92"/>
      <c r="D61" s="91"/>
      <c r="E61" s="91"/>
      <c r="F61" s="91"/>
      <c r="G61" s="91"/>
      <c r="H61" s="91"/>
      <c r="I61" s="91"/>
      <c r="J61" s="91"/>
      <c r="K61" s="91"/>
    </row>
    <row r="62" spans="1:11" ht="12.75">
      <c r="A62" s="91"/>
      <c r="B62" s="91"/>
      <c r="C62" s="92"/>
      <c r="D62" s="91"/>
      <c r="E62" s="91"/>
      <c r="F62" s="91"/>
      <c r="G62" s="91"/>
      <c r="H62" s="91"/>
      <c r="I62" s="91"/>
      <c r="J62" s="91"/>
      <c r="K62" s="91"/>
    </row>
    <row r="63" spans="1:11" ht="12.75">
      <c r="A63" s="91"/>
      <c r="B63" s="91"/>
      <c r="C63" s="92"/>
      <c r="D63" s="91"/>
      <c r="E63" s="91"/>
      <c r="F63" s="91"/>
      <c r="G63" s="91"/>
      <c r="H63" s="91"/>
      <c r="I63" s="91"/>
      <c r="J63" s="91"/>
      <c r="K63" s="91"/>
    </row>
    <row r="64" spans="1:11" ht="12.75">
      <c r="A64" s="91"/>
      <c r="B64" s="91"/>
      <c r="C64" s="92"/>
      <c r="D64" s="91"/>
      <c r="E64" s="91"/>
      <c r="F64" s="91"/>
      <c r="G64" s="91"/>
      <c r="H64" s="91"/>
      <c r="I64" s="91"/>
      <c r="J64" s="91"/>
      <c r="K64" s="91"/>
    </row>
    <row r="65" spans="1:11" ht="12.75">
      <c r="A65" s="91"/>
      <c r="B65" s="91"/>
      <c r="C65" s="92"/>
      <c r="D65" s="91"/>
      <c r="E65" s="91"/>
      <c r="F65" s="91"/>
      <c r="G65" s="91"/>
      <c r="H65" s="91"/>
      <c r="I65" s="91"/>
      <c r="J65" s="91"/>
      <c r="K65" s="91"/>
    </row>
    <row r="66" spans="1:11" ht="12.75">
      <c r="A66" s="91"/>
      <c r="B66" s="91"/>
      <c r="C66" s="92"/>
      <c r="D66" s="91"/>
      <c r="E66" s="91"/>
      <c r="F66" s="91"/>
      <c r="G66" s="91"/>
      <c r="H66" s="91"/>
      <c r="I66" s="91"/>
      <c r="J66" s="91"/>
      <c r="K66" s="91"/>
    </row>
    <row r="67" spans="1:11" ht="12.75">
      <c r="A67" s="91"/>
      <c r="B67" s="91"/>
      <c r="C67" s="92"/>
      <c r="D67" s="91"/>
      <c r="E67" s="91"/>
      <c r="F67" s="91"/>
      <c r="G67" s="91"/>
      <c r="H67" s="91"/>
      <c r="I67" s="91"/>
      <c r="J67" s="91"/>
      <c r="K67" s="91"/>
    </row>
    <row r="68" spans="1:11" ht="12.75">
      <c r="A68" s="91"/>
      <c r="B68" s="91"/>
      <c r="C68" s="92"/>
      <c r="D68" s="91"/>
      <c r="E68" s="91"/>
      <c r="F68" s="91"/>
      <c r="G68" s="91"/>
      <c r="H68" s="91"/>
      <c r="I68" s="91"/>
      <c r="J68" s="91"/>
      <c r="K68" s="91"/>
    </row>
    <row r="69" spans="1:11" ht="12.75">
      <c r="A69" s="91"/>
      <c r="B69" s="91"/>
      <c r="C69" s="92"/>
      <c r="D69" s="91"/>
      <c r="E69" s="91"/>
      <c r="F69" s="91"/>
      <c r="G69" s="91"/>
      <c r="H69" s="91"/>
      <c r="I69" s="91"/>
      <c r="J69" s="91"/>
      <c r="K69" s="91"/>
    </row>
    <row r="70" spans="1:11" ht="12.75">
      <c r="A70" s="91"/>
      <c r="B70" s="91"/>
      <c r="C70" s="92"/>
      <c r="D70" s="91"/>
      <c r="E70" s="91"/>
      <c r="F70" s="91"/>
      <c r="G70" s="91"/>
      <c r="H70" s="91"/>
      <c r="I70" s="91"/>
      <c r="J70" s="91"/>
      <c r="K70" s="91"/>
    </row>
    <row r="71" spans="1:11" ht="12.75">
      <c r="A71" s="91"/>
      <c r="B71" s="91"/>
      <c r="C71" s="92"/>
      <c r="D71" s="91"/>
      <c r="E71" s="91"/>
      <c r="F71" s="91"/>
      <c r="G71" s="91"/>
      <c r="H71" s="91"/>
      <c r="I71" s="91"/>
      <c r="J71" s="91"/>
      <c r="K71" s="91"/>
    </row>
    <row r="72" spans="1:11" ht="12.75">
      <c r="A72" s="91"/>
      <c r="B72" s="91"/>
      <c r="C72" s="92"/>
      <c r="D72" s="91"/>
      <c r="E72" s="91"/>
      <c r="F72" s="91"/>
      <c r="G72" s="91"/>
      <c r="H72" s="91"/>
      <c r="I72" s="91"/>
      <c r="J72" s="91"/>
      <c r="K72" s="91"/>
    </row>
    <row r="73" spans="1:11" ht="12.75">
      <c r="A73" s="91"/>
      <c r="B73" s="91"/>
      <c r="C73" s="92"/>
      <c r="D73" s="91"/>
      <c r="E73" s="91"/>
      <c r="F73" s="91"/>
      <c r="G73" s="91"/>
      <c r="H73" s="91"/>
      <c r="I73" s="91"/>
      <c r="J73" s="91"/>
      <c r="K73" s="91"/>
    </row>
    <row r="74" spans="1:11" ht="12.75">
      <c r="A74" s="91"/>
      <c r="B74" s="91"/>
      <c r="C74" s="92"/>
      <c r="D74" s="91"/>
      <c r="E74" s="91"/>
      <c r="F74" s="91"/>
      <c r="G74" s="91"/>
      <c r="H74" s="91"/>
      <c r="I74" s="91"/>
      <c r="J74" s="91"/>
      <c r="K74" s="91"/>
    </row>
    <row r="75" spans="1:11" ht="12.75">
      <c r="A75" s="91"/>
      <c r="B75" s="91"/>
      <c r="C75" s="92"/>
      <c r="D75" s="91"/>
      <c r="E75" s="91"/>
      <c r="F75" s="91"/>
      <c r="G75" s="91"/>
      <c r="H75" s="91"/>
      <c r="I75" s="91"/>
      <c r="J75" s="91"/>
      <c r="K75" s="91"/>
    </row>
    <row r="76" spans="1:11" ht="12.75">
      <c r="A76" s="91"/>
      <c r="B76" s="91"/>
      <c r="C76" s="92"/>
      <c r="D76" s="91"/>
      <c r="E76" s="91"/>
      <c r="F76" s="91"/>
      <c r="G76" s="91"/>
      <c r="H76" s="91"/>
      <c r="I76" s="91"/>
      <c r="J76" s="91"/>
      <c r="K76" s="91"/>
    </row>
    <row r="77" spans="1:11" ht="12.75">
      <c r="A77" s="91"/>
      <c r="B77" s="91"/>
      <c r="C77" s="92"/>
      <c r="D77" s="91"/>
      <c r="E77" s="91"/>
      <c r="F77" s="91"/>
      <c r="G77" s="91"/>
      <c r="H77" s="91"/>
      <c r="I77" s="91"/>
      <c r="J77" s="91"/>
      <c r="K77" s="91"/>
    </row>
    <row r="78" spans="1:11" ht="12.75">
      <c r="A78" s="91"/>
      <c r="B78" s="91"/>
      <c r="C78" s="92"/>
      <c r="D78" s="91"/>
      <c r="E78" s="91"/>
      <c r="F78" s="91"/>
      <c r="G78" s="91"/>
      <c r="H78" s="91"/>
      <c r="I78" s="91"/>
      <c r="J78" s="91"/>
      <c r="K78" s="91"/>
    </row>
    <row r="79" spans="1:11" ht="12.75">
      <c r="A79" s="91"/>
      <c r="B79" s="91"/>
      <c r="C79" s="92"/>
      <c r="D79" s="91"/>
      <c r="E79" s="91"/>
      <c r="F79" s="91"/>
      <c r="G79" s="91"/>
      <c r="H79" s="91"/>
      <c r="I79" s="91"/>
      <c r="J79" s="91"/>
      <c r="K79" s="91"/>
    </row>
    <row r="80" spans="1:11" ht="12.75">
      <c r="A80" s="91"/>
      <c r="B80" s="91"/>
      <c r="C80" s="92"/>
      <c r="D80" s="91"/>
      <c r="E80" s="91"/>
      <c r="F80" s="91"/>
      <c r="G80" s="91"/>
      <c r="H80" s="91"/>
      <c r="I80" s="91"/>
      <c r="J80" s="91"/>
      <c r="K80" s="91"/>
    </row>
    <row r="81" spans="1:11" ht="12.75">
      <c r="A81" s="91"/>
      <c r="B81" s="91"/>
      <c r="C81" s="92"/>
      <c r="D81" s="91"/>
      <c r="E81" s="91"/>
      <c r="F81" s="91"/>
      <c r="G81" s="91"/>
      <c r="H81" s="91"/>
      <c r="I81" s="91"/>
      <c r="J81" s="91"/>
      <c r="K81" s="91"/>
    </row>
    <row r="82" spans="1:11" ht="12.75">
      <c r="A82" s="91"/>
      <c r="B82" s="91"/>
      <c r="C82" s="92"/>
      <c r="D82" s="91"/>
      <c r="E82" s="91"/>
      <c r="F82" s="91"/>
      <c r="G82" s="91"/>
      <c r="H82" s="91"/>
      <c r="I82" s="91"/>
      <c r="J82" s="91"/>
      <c r="K82" s="91"/>
    </row>
    <row r="83" spans="1:11" ht="12.75">
      <c r="A83" s="91"/>
      <c r="B83" s="91"/>
      <c r="C83" s="92"/>
      <c r="D83" s="91"/>
      <c r="E83" s="91"/>
      <c r="F83" s="91"/>
      <c r="G83" s="91"/>
      <c r="H83" s="91"/>
      <c r="I83" s="91"/>
      <c r="J83" s="91"/>
      <c r="K83" s="91"/>
    </row>
    <row r="84" spans="1:11" ht="12.75">
      <c r="A84" s="91"/>
      <c r="B84" s="91"/>
      <c r="C84" s="92"/>
      <c r="D84" s="91"/>
      <c r="E84" s="91"/>
      <c r="F84" s="91"/>
      <c r="G84" s="91"/>
      <c r="H84" s="91"/>
      <c r="I84" s="91"/>
      <c r="J84" s="91"/>
      <c r="K84" s="91"/>
    </row>
    <row r="85" spans="1:11" ht="12.75">
      <c r="A85" s="91"/>
      <c r="B85" s="91"/>
      <c r="C85" s="92"/>
      <c r="D85" s="91"/>
      <c r="E85" s="91"/>
      <c r="F85" s="91"/>
      <c r="G85" s="91"/>
      <c r="H85" s="91"/>
      <c r="I85" s="91"/>
      <c r="J85" s="91"/>
      <c r="K85" s="91"/>
    </row>
    <row r="86" spans="1:11" ht="12.75">
      <c r="A86" s="91"/>
      <c r="B86" s="91"/>
      <c r="C86" s="92"/>
      <c r="D86" s="91"/>
      <c r="E86" s="91"/>
      <c r="F86" s="91"/>
      <c r="G86" s="91"/>
      <c r="H86" s="91"/>
      <c r="I86" s="91"/>
      <c r="J86" s="91"/>
      <c r="K86" s="91"/>
    </row>
    <row r="87" spans="1:11" ht="12.75">
      <c r="A87" s="91"/>
      <c r="B87" s="91"/>
      <c r="C87" s="92"/>
      <c r="D87" s="91"/>
      <c r="E87" s="91"/>
      <c r="F87" s="91"/>
      <c r="G87" s="91"/>
      <c r="H87" s="91"/>
      <c r="I87" s="91"/>
      <c r="J87" s="91"/>
      <c r="K87" s="91"/>
    </row>
    <row r="88" spans="1:11" ht="12.75">
      <c r="A88" s="91"/>
      <c r="B88" s="91"/>
      <c r="C88" s="92"/>
      <c r="D88" s="91"/>
      <c r="E88" s="91"/>
      <c r="F88" s="91"/>
      <c r="G88" s="91"/>
      <c r="H88" s="91"/>
      <c r="I88" s="91"/>
      <c r="J88" s="91"/>
      <c r="K88" s="91"/>
    </row>
    <row r="89" spans="1:11" ht="12.75">
      <c r="A89" s="91"/>
      <c r="B89" s="91"/>
      <c r="C89" s="92"/>
      <c r="D89" s="91"/>
      <c r="E89" s="91"/>
      <c r="F89" s="91"/>
      <c r="G89" s="91"/>
      <c r="H89" s="91"/>
      <c r="I89" s="91"/>
      <c r="J89" s="91"/>
      <c r="K89" s="91"/>
    </row>
    <row r="90" spans="1:11" ht="12.75">
      <c r="A90" s="91"/>
      <c r="B90" s="91"/>
      <c r="C90" s="92"/>
      <c r="D90" s="91"/>
      <c r="E90" s="91"/>
      <c r="F90" s="91"/>
      <c r="G90" s="91"/>
      <c r="H90" s="91"/>
      <c r="I90" s="91"/>
      <c r="J90" s="91"/>
      <c r="K90" s="91"/>
    </row>
    <row r="91" spans="1:11" ht="12.75">
      <c r="A91" s="91"/>
      <c r="B91" s="91"/>
      <c r="C91" s="92"/>
      <c r="D91" s="91"/>
      <c r="E91" s="91"/>
      <c r="F91" s="91"/>
      <c r="G91" s="91"/>
      <c r="H91" s="91"/>
      <c r="I91" s="91"/>
      <c r="J91" s="91"/>
      <c r="K91" s="91"/>
    </row>
    <row r="92" spans="1:11" ht="12.75">
      <c r="A92" s="91"/>
      <c r="B92" s="91"/>
      <c r="C92" s="92"/>
      <c r="D92" s="91"/>
      <c r="E92" s="91"/>
      <c r="F92" s="91"/>
      <c r="G92" s="91"/>
      <c r="H92" s="91"/>
      <c r="I92" s="91"/>
      <c r="J92" s="91"/>
      <c r="K92" s="91"/>
    </row>
    <row r="93" spans="1:11" ht="12.75">
      <c r="A93" s="91"/>
      <c r="B93" s="91"/>
      <c r="C93" s="92"/>
      <c r="D93" s="91"/>
      <c r="E93" s="91"/>
      <c r="F93" s="91"/>
      <c r="G93" s="91"/>
      <c r="H93" s="91"/>
      <c r="I93" s="91"/>
      <c r="J93" s="91"/>
      <c r="K93" s="91"/>
    </row>
    <row r="94" spans="1:11" ht="12.75">
      <c r="A94" s="91"/>
      <c r="B94" s="91"/>
      <c r="C94" s="92"/>
      <c r="D94" s="91"/>
      <c r="E94" s="91"/>
      <c r="F94" s="91"/>
      <c r="G94" s="91"/>
      <c r="H94" s="91"/>
      <c r="I94" s="91"/>
      <c r="J94" s="91"/>
      <c r="K94" s="91"/>
    </row>
    <row r="95" spans="1:11" ht="12.75">
      <c r="A95" s="91"/>
      <c r="B95" s="91"/>
      <c r="C95" s="92"/>
      <c r="D95" s="91"/>
      <c r="E95" s="91"/>
      <c r="F95" s="91"/>
      <c r="G95" s="91"/>
      <c r="H95" s="91"/>
      <c r="I95" s="91"/>
      <c r="J95" s="91"/>
      <c r="K95" s="91"/>
    </row>
    <row r="96" spans="1:11" ht="12.75">
      <c r="A96" s="91"/>
      <c r="B96" s="91"/>
      <c r="C96" s="92"/>
      <c r="D96" s="91"/>
      <c r="E96" s="91"/>
      <c r="F96" s="91"/>
      <c r="G96" s="91"/>
      <c r="H96" s="91"/>
      <c r="I96" s="91"/>
      <c r="J96" s="91"/>
      <c r="K96" s="91"/>
    </row>
    <row r="97" spans="1:11" ht="12.75">
      <c r="A97" s="91"/>
      <c r="B97" s="91"/>
      <c r="C97" s="92"/>
      <c r="D97" s="91"/>
      <c r="E97" s="91"/>
      <c r="F97" s="91"/>
      <c r="G97" s="91"/>
      <c r="H97" s="91"/>
      <c r="I97" s="91"/>
      <c r="J97" s="91"/>
      <c r="K97" s="91"/>
    </row>
    <row r="98" spans="1:11" ht="12.75">
      <c r="A98" s="91"/>
      <c r="B98" s="91"/>
      <c r="C98" s="92"/>
      <c r="D98" s="91"/>
      <c r="E98" s="91"/>
      <c r="F98" s="91"/>
      <c r="G98" s="91"/>
      <c r="H98" s="91"/>
      <c r="I98" s="91"/>
      <c r="J98" s="91"/>
      <c r="K98" s="91"/>
    </row>
    <row r="99" spans="1:11" ht="12.75">
      <c r="A99" s="91"/>
      <c r="B99" s="91"/>
      <c r="C99" s="92"/>
      <c r="D99" s="91"/>
      <c r="E99" s="91"/>
      <c r="F99" s="91"/>
      <c r="G99" s="91"/>
      <c r="H99" s="91"/>
      <c r="I99" s="91"/>
      <c r="J99" s="91"/>
      <c r="K99" s="91"/>
    </row>
    <row r="100" spans="1:11" ht="12.75">
      <c r="A100" s="91"/>
      <c r="B100" s="91"/>
      <c r="C100" s="92"/>
      <c r="D100" s="91"/>
      <c r="E100" s="91"/>
      <c r="F100" s="91"/>
      <c r="G100" s="91"/>
      <c r="H100" s="91"/>
      <c r="I100" s="91"/>
      <c r="J100" s="91"/>
      <c r="K100" s="91"/>
    </row>
    <row r="101" spans="1:11" ht="12.75">
      <c r="A101" s="91"/>
      <c r="B101" s="91"/>
      <c r="C101" s="92"/>
      <c r="D101" s="91"/>
      <c r="E101" s="91"/>
      <c r="F101" s="91"/>
      <c r="G101" s="91"/>
      <c r="H101" s="91"/>
      <c r="I101" s="91"/>
      <c r="J101" s="91"/>
      <c r="K101" s="91"/>
    </row>
    <row r="102" spans="1:11" ht="12.75">
      <c r="A102" s="91"/>
      <c r="B102" s="91"/>
      <c r="C102" s="92"/>
      <c r="D102" s="91"/>
      <c r="E102" s="91"/>
      <c r="F102" s="91"/>
      <c r="G102" s="91"/>
      <c r="H102" s="91"/>
      <c r="I102" s="91"/>
      <c r="J102" s="91"/>
      <c r="K102" s="91"/>
    </row>
    <row r="103" spans="1:11" ht="12.75">
      <c r="A103" s="91"/>
      <c r="B103" s="91"/>
      <c r="C103" s="92"/>
      <c r="D103" s="91"/>
      <c r="E103" s="91"/>
      <c r="F103" s="91"/>
      <c r="G103" s="91"/>
      <c r="H103" s="91"/>
      <c r="I103" s="91"/>
      <c r="J103" s="91"/>
      <c r="K103" s="91"/>
    </row>
    <row r="104" spans="1:11" ht="12.75">
      <c r="A104" s="91"/>
      <c r="B104" s="91"/>
      <c r="C104" s="92"/>
      <c r="D104" s="91"/>
      <c r="E104" s="91"/>
      <c r="F104" s="91"/>
      <c r="G104" s="91"/>
      <c r="H104" s="91"/>
      <c r="I104" s="91"/>
      <c r="J104" s="91"/>
      <c r="K104" s="91"/>
    </row>
    <row r="105" spans="1:11" ht="12.75">
      <c r="A105" s="91"/>
      <c r="B105" s="91"/>
      <c r="C105" s="92"/>
      <c r="D105" s="91"/>
      <c r="E105" s="91"/>
      <c r="F105" s="91"/>
      <c r="G105" s="91"/>
      <c r="H105" s="91"/>
      <c r="I105" s="91"/>
      <c r="J105" s="91"/>
      <c r="K105" s="91"/>
    </row>
    <row r="106" spans="1:11" ht="12.75">
      <c r="A106" s="91"/>
      <c r="B106" s="91"/>
      <c r="C106" s="92"/>
      <c r="D106" s="91"/>
      <c r="E106" s="91"/>
      <c r="F106" s="91"/>
      <c r="G106" s="91"/>
      <c r="H106" s="91"/>
      <c r="I106" s="91"/>
      <c r="J106" s="91"/>
      <c r="K106" s="91"/>
    </row>
    <row r="107" spans="1:11" ht="12.75">
      <c r="A107" s="91"/>
      <c r="B107" s="91"/>
      <c r="C107" s="92"/>
      <c r="D107" s="91"/>
      <c r="E107" s="91"/>
      <c r="F107" s="91"/>
      <c r="G107" s="91"/>
      <c r="H107" s="91"/>
      <c r="I107" s="91"/>
      <c r="J107" s="91"/>
      <c r="K107" s="91"/>
    </row>
    <row r="108" spans="1:11" ht="12.75">
      <c r="A108" s="91"/>
      <c r="B108" s="91"/>
      <c r="C108" s="92"/>
      <c r="D108" s="91"/>
      <c r="E108" s="91"/>
      <c r="F108" s="91"/>
      <c r="G108" s="91"/>
      <c r="H108" s="91"/>
      <c r="I108" s="91"/>
      <c r="J108" s="91"/>
      <c r="K108" s="91"/>
    </row>
    <row r="109" spans="1:11" ht="12.75">
      <c r="A109" s="91"/>
      <c r="B109" s="91"/>
      <c r="C109" s="92"/>
      <c r="D109" s="91"/>
      <c r="E109" s="91"/>
      <c r="F109" s="91"/>
      <c r="G109" s="91"/>
      <c r="H109" s="91"/>
      <c r="I109" s="91"/>
      <c r="J109" s="91"/>
      <c r="K109" s="91"/>
    </row>
    <row r="110" spans="1:11" ht="12.75">
      <c r="A110" s="91"/>
      <c r="B110" s="91"/>
      <c r="C110" s="92"/>
      <c r="D110" s="91"/>
      <c r="E110" s="91"/>
      <c r="F110" s="91"/>
      <c r="G110" s="91"/>
      <c r="H110" s="91"/>
      <c r="I110" s="91"/>
      <c r="J110" s="91"/>
      <c r="K110" s="91"/>
    </row>
    <row r="111" spans="1:11" ht="12.75">
      <c r="A111" s="91"/>
      <c r="B111" s="91"/>
      <c r="C111" s="92"/>
      <c r="D111" s="91"/>
      <c r="E111" s="91"/>
      <c r="F111" s="91"/>
      <c r="G111" s="91"/>
      <c r="H111" s="91"/>
      <c r="I111" s="91"/>
      <c r="J111" s="91"/>
      <c r="K111" s="91"/>
    </row>
    <row r="112" spans="1:11" ht="12.75">
      <c r="A112" s="91"/>
      <c r="B112" s="91"/>
      <c r="C112" s="92"/>
      <c r="D112" s="91"/>
      <c r="E112" s="91"/>
      <c r="F112" s="91"/>
      <c r="G112" s="91"/>
      <c r="H112" s="91"/>
      <c r="I112" s="91"/>
      <c r="J112" s="91"/>
      <c r="K112" s="91"/>
    </row>
    <row r="113" spans="1:11" ht="12.75">
      <c r="A113" s="91"/>
      <c r="B113" s="91"/>
      <c r="C113" s="92"/>
      <c r="D113" s="91"/>
      <c r="E113" s="91"/>
      <c r="F113" s="91"/>
      <c r="G113" s="91"/>
      <c r="H113" s="91"/>
      <c r="I113" s="91"/>
      <c r="J113" s="91"/>
      <c r="K113" s="91"/>
    </row>
  </sheetData>
  <mergeCells count="1">
    <mergeCell ref="C4:K4"/>
  </mergeCells>
  <dataValidations count="2">
    <dataValidation type="decimal" allowBlank="1" showInputMessage="1" showErrorMessage="1" sqref="F10:F30">
      <formula1>-999999999999999</formula1>
      <formula2>999999999999999000</formula2>
    </dataValidation>
    <dataValidation type="date" allowBlank="1" showInputMessage="1" showErrorMessage="1" sqref="G8:H30">
      <formula1>1</formula1>
      <formula2>73051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4"/>
  <sheetViews>
    <sheetView workbookViewId="0" topLeftCell="C19">
      <selection activeCell="F20" sqref="F20"/>
    </sheetView>
  </sheetViews>
  <sheetFormatPr defaultColWidth="9.140625" defaultRowHeight="12.75"/>
  <cols>
    <col min="1" max="2" width="2.7109375" style="91" customWidth="1"/>
    <col min="3" max="3" width="6.8515625" style="91" customWidth="1"/>
    <col min="4" max="4" width="50.7109375" style="91" customWidth="1"/>
    <col min="5" max="5" width="40.7109375" style="91" customWidth="1"/>
    <col min="6" max="7" width="2.7109375" style="91" customWidth="1"/>
    <col min="8" max="16384" width="9.140625" style="91" customWidth="1"/>
  </cols>
  <sheetData>
    <row r="2" spans="2:6" ht="11.25">
      <c r="B2" s="1"/>
      <c r="C2" s="2"/>
      <c r="D2" s="2"/>
      <c r="E2" s="2"/>
      <c r="F2" s="99"/>
    </row>
    <row r="3" spans="2:26" ht="12.75" customHeight="1">
      <c r="B3" s="3"/>
      <c r="C3" s="4"/>
      <c r="D3" s="5" t="s">
        <v>0</v>
      </c>
      <c r="E3" s="4"/>
      <c r="F3" s="100"/>
      <c r="G3" s="101"/>
      <c r="H3" s="101"/>
      <c r="I3" s="101"/>
      <c r="J3" s="101"/>
      <c r="K3" s="101"/>
      <c r="L3" s="101"/>
      <c r="M3" s="101"/>
      <c r="N3" s="101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2" ht="36" customHeight="1">
      <c r="A4" s="93"/>
      <c r="B4" s="7"/>
      <c r="C4" s="238" t="s">
        <v>159</v>
      </c>
      <c r="D4" s="264"/>
      <c r="E4" s="265"/>
      <c r="F4" s="103"/>
      <c r="G4" s="104"/>
      <c r="H4" s="104"/>
      <c r="I4" s="104"/>
      <c r="J4" s="104"/>
      <c r="K4" s="104"/>
      <c r="L4" s="104"/>
      <c r="M4" s="104"/>
      <c r="N4" s="104"/>
      <c r="O4" s="105"/>
      <c r="P4" s="105"/>
      <c r="Q4" s="105"/>
      <c r="R4" s="105"/>
      <c r="S4" s="105"/>
      <c r="T4" s="105"/>
      <c r="U4" s="105"/>
      <c r="V4" s="105"/>
    </row>
    <row r="5" spans="1:22" ht="12.75" customHeight="1" thickBot="1">
      <c r="A5" s="93"/>
      <c r="B5" s="7"/>
      <c r="C5" s="4"/>
      <c r="D5" s="4"/>
      <c r="E5" s="4"/>
      <c r="F5" s="100"/>
      <c r="G5" s="101"/>
      <c r="H5" s="101"/>
      <c r="I5" s="101"/>
      <c r="J5" s="101"/>
      <c r="K5" s="101"/>
      <c r="L5" s="101"/>
      <c r="M5" s="101"/>
      <c r="N5" s="101"/>
      <c r="O5" s="105"/>
      <c r="P5" s="105"/>
      <c r="Q5" s="105"/>
      <c r="R5" s="105"/>
      <c r="S5" s="105"/>
      <c r="T5" s="105"/>
      <c r="U5" s="105"/>
      <c r="V5" s="105"/>
    </row>
    <row r="6" spans="1:22" ht="30" customHeight="1" thickBot="1">
      <c r="A6" s="93"/>
      <c r="B6" s="7"/>
      <c r="C6" s="8" t="s">
        <v>2</v>
      </c>
      <c r="D6" s="48" t="s">
        <v>3</v>
      </c>
      <c r="E6" s="10" t="s">
        <v>5</v>
      </c>
      <c r="F6" s="100"/>
      <c r="G6" s="101"/>
      <c r="H6" s="101"/>
      <c r="I6" s="101"/>
      <c r="J6" s="101"/>
      <c r="K6" s="101"/>
      <c r="L6" s="101"/>
      <c r="M6" s="101"/>
      <c r="N6" s="101"/>
      <c r="O6" s="105"/>
      <c r="P6" s="105"/>
      <c r="Q6" s="105"/>
      <c r="R6" s="105"/>
      <c r="S6" s="105"/>
      <c r="T6" s="105"/>
      <c r="U6" s="105"/>
      <c r="V6" s="105"/>
    </row>
    <row r="7" spans="1:22" ht="12" customHeight="1" thickBot="1">
      <c r="A7" s="93"/>
      <c r="B7" s="7"/>
      <c r="C7" s="11">
        <v>1</v>
      </c>
      <c r="D7" s="13">
        <f>C7+1</f>
        <v>2</v>
      </c>
      <c r="E7" s="14">
        <f>D7+1</f>
        <v>3</v>
      </c>
      <c r="F7" s="100"/>
      <c r="G7" s="101"/>
      <c r="H7" s="101"/>
      <c r="I7" s="101"/>
      <c r="J7" s="101"/>
      <c r="K7" s="101"/>
      <c r="L7" s="101"/>
      <c r="M7" s="101"/>
      <c r="N7" s="101"/>
      <c r="O7" s="105"/>
      <c r="P7" s="105"/>
      <c r="Q7" s="105"/>
      <c r="R7" s="105"/>
      <c r="S7" s="105"/>
      <c r="T7" s="105"/>
      <c r="U7" s="105"/>
      <c r="V7" s="105"/>
    </row>
    <row r="8" spans="1:6" ht="34.5" customHeight="1">
      <c r="A8" s="95"/>
      <c r="B8" s="15"/>
      <c r="C8" s="28" t="s">
        <v>6</v>
      </c>
      <c r="D8" s="106" t="s">
        <v>160</v>
      </c>
      <c r="E8" s="167">
        <v>0</v>
      </c>
      <c r="F8" s="107"/>
    </row>
    <row r="9" spans="1:6" ht="34.5" customHeight="1">
      <c r="A9" s="95"/>
      <c r="B9" s="15"/>
      <c r="C9" s="28" t="s">
        <v>10</v>
      </c>
      <c r="D9" s="106" t="s">
        <v>161</v>
      </c>
      <c r="E9" s="167">
        <v>0</v>
      </c>
      <c r="F9" s="107"/>
    </row>
    <row r="10" spans="1:6" ht="34.5" customHeight="1">
      <c r="A10" s="95"/>
      <c r="B10" s="15"/>
      <c r="C10" s="28" t="s">
        <v>162</v>
      </c>
      <c r="D10" s="106" t="s">
        <v>163</v>
      </c>
      <c r="E10" s="167">
        <v>0</v>
      </c>
      <c r="F10" s="107"/>
    </row>
    <row r="11" spans="1:6" ht="34.5" customHeight="1">
      <c r="A11" s="95"/>
      <c r="B11" s="15"/>
      <c r="C11" s="28" t="s">
        <v>153</v>
      </c>
      <c r="D11" s="106" t="s">
        <v>164</v>
      </c>
      <c r="E11" s="108">
        <f>SUM(E12:E16)</f>
        <v>13156</v>
      </c>
      <c r="F11" s="107"/>
    </row>
    <row r="12" spans="1:6" ht="23.25" customHeight="1">
      <c r="A12" s="95"/>
      <c r="B12" s="15"/>
      <c r="C12" s="28" t="s">
        <v>14</v>
      </c>
      <c r="D12" s="109" t="s">
        <v>165</v>
      </c>
      <c r="E12" s="23">
        <v>1965</v>
      </c>
      <c r="F12" s="107"/>
    </row>
    <row r="13" spans="1:6" ht="23.25" customHeight="1">
      <c r="A13" s="95"/>
      <c r="B13" s="15"/>
      <c r="C13" s="28" t="s">
        <v>22</v>
      </c>
      <c r="D13" s="109" t="s">
        <v>166</v>
      </c>
      <c r="E13" s="23">
        <v>1985</v>
      </c>
      <c r="F13" s="107"/>
    </row>
    <row r="14" spans="1:6" ht="23.25" customHeight="1">
      <c r="A14" s="95"/>
      <c r="B14" s="15"/>
      <c r="C14" s="28" t="s">
        <v>30</v>
      </c>
      <c r="D14" s="109" t="s">
        <v>167</v>
      </c>
      <c r="E14" s="23">
        <v>8738</v>
      </c>
      <c r="F14" s="107"/>
    </row>
    <row r="15" spans="1:6" ht="23.25" customHeight="1">
      <c r="A15" s="95"/>
      <c r="B15" s="15"/>
      <c r="C15" s="28" t="s">
        <v>50</v>
      </c>
      <c r="D15" s="109" t="s">
        <v>168</v>
      </c>
      <c r="E15" s="23">
        <v>234</v>
      </c>
      <c r="F15" s="107"/>
    </row>
    <row r="16" spans="1:6" ht="23.25" customHeight="1">
      <c r="A16" s="95"/>
      <c r="B16" s="15"/>
      <c r="C16" s="28" t="s">
        <v>52</v>
      </c>
      <c r="D16" s="109" t="s">
        <v>169</v>
      </c>
      <c r="E16" s="23">
        <v>234</v>
      </c>
      <c r="F16" s="107"/>
    </row>
    <row r="17" spans="1:6" ht="34.5" customHeight="1">
      <c r="A17" s="95"/>
      <c r="B17" s="15"/>
      <c r="C17" s="28" t="s">
        <v>78</v>
      </c>
      <c r="D17" s="106" t="s">
        <v>170</v>
      </c>
      <c r="E17" s="108">
        <f>SUM(E18:E22)</f>
        <v>788</v>
      </c>
      <c r="F17" s="107"/>
    </row>
    <row r="18" spans="1:6" ht="22.5" customHeight="1">
      <c r="A18" s="95"/>
      <c r="B18" s="15"/>
      <c r="C18" s="28" t="s">
        <v>171</v>
      </c>
      <c r="D18" s="109" t="s">
        <v>165</v>
      </c>
      <c r="E18" s="23">
        <v>1</v>
      </c>
      <c r="F18" s="107"/>
    </row>
    <row r="19" spans="1:6" ht="22.5" customHeight="1">
      <c r="A19" s="95"/>
      <c r="B19" s="15"/>
      <c r="C19" s="28" t="s">
        <v>172</v>
      </c>
      <c r="D19" s="109" t="s">
        <v>166</v>
      </c>
      <c r="E19" s="23">
        <v>787</v>
      </c>
      <c r="F19" s="107"/>
    </row>
    <row r="20" spans="1:6" ht="22.5" customHeight="1">
      <c r="A20" s="95"/>
      <c r="B20" s="15"/>
      <c r="C20" s="20" t="s">
        <v>173</v>
      </c>
      <c r="D20" s="110" t="s">
        <v>174</v>
      </c>
      <c r="E20" s="24">
        <v>0</v>
      </c>
      <c r="F20" s="107"/>
    </row>
    <row r="21" spans="1:6" ht="22.5" customHeight="1">
      <c r="A21" s="95"/>
      <c r="B21" s="15"/>
      <c r="C21" s="35" t="s">
        <v>175</v>
      </c>
      <c r="D21" s="111" t="s">
        <v>168</v>
      </c>
      <c r="E21" s="38">
        <v>0</v>
      </c>
      <c r="F21" s="107"/>
    </row>
    <row r="22" spans="1:6" ht="22.5" customHeight="1" thickBot="1">
      <c r="A22" s="95"/>
      <c r="B22" s="15"/>
      <c r="C22" s="39" t="s">
        <v>176</v>
      </c>
      <c r="D22" s="112" t="s">
        <v>169</v>
      </c>
      <c r="E22" s="113">
        <v>0</v>
      </c>
      <c r="F22" s="107"/>
    </row>
    <row r="23" spans="1:6" ht="11.25">
      <c r="A23" s="95"/>
      <c r="B23" s="87"/>
      <c r="C23" s="114"/>
      <c r="D23" s="89"/>
      <c r="E23" s="90"/>
      <c r="F23" s="115"/>
    </row>
    <row r="24" spans="1:5" ht="11.25">
      <c r="A24" s="95"/>
      <c r="B24" s="95"/>
      <c r="C24" s="95"/>
      <c r="D24" s="97"/>
      <c r="E24" s="98"/>
    </row>
  </sheetData>
  <mergeCells count="1">
    <mergeCell ref="C4:E4"/>
  </mergeCells>
  <dataValidations count="1">
    <dataValidation type="decimal" allowBlank="1" showInputMessage="1" showErrorMessage="1" sqref="E8:E22">
      <formula1>0</formula1>
      <formula2>999999999999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48"/>
  <sheetViews>
    <sheetView workbookViewId="0" topLeftCell="C10">
      <selection activeCell="G19" sqref="G19"/>
    </sheetView>
  </sheetViews>
  <sheetFormatPr defaultColWidth="9.140625" defaultRowHeight="12.75"/>
  <cols>
    <col min="1" max="1" width="2.7109375" style="91" customWidth="1"/>
    <col min="2" max="2" width="2.00390625" style="91" customWidth="1"/>
    <col min="3" max="3" width="7.00390625" style="91" customWidth="1"/>
    <col min="4" max="4" width="50.7109375" style="91" customWidth="1"/>
    <col min="5" max="5" width="24.8515625" style="91" customWidth="1"/>
    <col min="6" max="6" width="28.7109375" style="91" customWidth="1"/>
    <col min="7" max="9" width="40.7109375" style="91" customWidth="1"/>
    <col min="10" max="10" width="22.7109375" style="91" customWidth="1"/>
    <col min="11" max="16384" width="9.140625" style="91" customWidth="1"/>
  </cols>
  <sheetData>
    <row r="2" spans="2:10" ht="4.5" customHeight="1">
      <c r="B2" s="1"/>
      <c r="C2" s="2"/>
      <c r="D2" s="2"/>
      <c r="E2" s="2"/>
      <c r="F2" s="2"/>
      <c r="G2" s="2"/>
      <c r="H2" s="2"/>
      <c r="I2" s="2"/>
      <c r="J2" s="99"/>
    </row>
    <row r="3" spans="2:30" ht="8.25" customHeight="1">
      <c r="B3" s="3"/>
      <c r="C3" s="4"/>
      <c r="D3" s="5" t="s">
        <v>0</v>
      </c>
      <c r="E3" s="4"/>
      <c r="F3" s="4"/>
      <c r="G3" s="4"/>
      <c r="H3" s="4"/>
      <c r="I3" s="4"/>
      <c r="J3" s="100"/>
      <c r="K3" s="101"/>
      <c r="L3" s="101"/>
      <c r="M3" s="101"/>
      <c r="N3" s="101"/>
      <c r="O3" s="101"/>
      <c r="P3" s="101"/>
      <c r="Q3" s="101"/>
      <c r="R3" s="101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1:26" ht="14.25" customHeight="1">
      <c r="A4" s="93"/>
      <c r="B4" s="7"/>
      <c r="C4" s="238" t="s">
        <v>177</v>
      </c>
      <c r="D4" s="264"/>
      <c r="E4" s="265"/>
      <c r="F4" s="116"/>
      <c r="G4" s="117"/>
      <c r="H4" s="116"/>
      <c r="I4" s="116"/>
      <c r="J4" s="103"/>
      <c r="K4" s="104"/>
      <c r="L4" s="104"/>
      <c r="M4" s="104"/>
      <c r="N4" s="104"/>
      <c r="O4" s="104"/>
      <c r="P4" s="104"/>
      <c r="Q4" s="104"/>
      <c r="R4" s="104"/>
      <c r="S4" s="105"/>
      <c r="T4" s="105"/>
      <c r="U4" s="105"/>
      <c r="V4" s="105"/>
      <c r="W4" s="105"/>
      <c r="X4" s="105"/>
      <c r="Y4" s="105"/>
      <c r="Z4" s="105"/>
    </row>
    <row r="5" spans="1:26" ht="12.75" customHeight="1" thickBot="1">
      <c r="A5" s="93"/>
      <c r="B5" s="7"/>
      <c r="C5" s="4"/>
      <c r="D5" s="4"/>
      <c r="E5" s="46"/>
      <c r="F5" s="118"/>
      <c r="G5" s="117"/>
      <c r="H5" s="118"/>
      <c r="I5" s="118"/>
      <c r="J5" s="100"/>
      <c r="K5" s="101"/>
      <c r="L5" s="101"/>
      <c r="M5" s="101"/>
      <c r="N5" s="101"/>
      <c r="O5" s="101"/>
      <c r="P5" s="101"/>
      <c r="Q5" s="101"/>
      <c r="R5" s="101"/>
      <c r="S5" s="105"/>
      <c r="T5" s="105"/>
      <c r="U5" s="105"/>
      <c r="V5" s="105"/>
      <c r="W5" s="105"/>
      <c r="X5" s="105"/>
      <c r="Y5" s="105"/>
      <c r="Z5" s="105"/>
    </row>
    <row r="6" spans="1:26" ht="15.75" customHeight="1" thickBot="1">
      <c r="A6" s="93"/>
      <c r="B6" s="7"/>
      <c r="C6" s="8" t="s">
        <v>2</v>
      </c>
      <c r="D6" s="48" t="s">
        <v>3</v>
      </c>
      <c r="E6" s="48" t="s">
        <v>5</v>
      </c>
      <c r="F6" s="10" t="s">
        <v>178</v>
      </c>
      <c r="G6" s="117"/>
      <c r="H6" s="117"/>
      <c r="I6" s="117"/>
      <c r="J6" s="100"/>
      <c r="K6" s="101"/>
      <c r="L6" s="101"/>
      <c r="M6" s="101"/>
      <c r="N6" s="101"/>
      <c r="O6" s="101"/>
      <c r="P6" s="101"/>
      <c r="Q6" s="101"/>
      <c r="R6" s="101"/>
      <c r="S6" s="105"/>
      <c r="T6" s="105"/>
      <c r="U6" s="105"/>
      <c r="V6" s="105"/>
      <c r="W6" s="105"/>
      <c r="X6" s="105"/>
      <c r="Y6" s="105"/>
      <c r="Z6" s="105"/>
    </row>
    <row r="7" spans="1:26" ht="12" customHeight="1" thickBot="1">
      <c r="A7" s="93"/>
      <c r="B7" s="7"/>
      <c r="C7" s="11">
        <v>1</v>
      </c>
      <c r="D7" s="13">
        <f>C7+1</f>
        <v>2</v>
      </c>
      <c r="E7" s="13">
        <f>D7+1</f>
        <v>3</v>
      </c>
      <c r="F7" s="14">
        <f>E7+1</f>
        <v>4</v>
      </c>
      <c r="G7" s="119"/>
      <c r="H7" s="119"/>
      <c r="I7" s="119"/>
      <c r="J7" s="100"/>
      <c r="K7" s="101"/>
      <c r="L7" s="101"/>
      <c r="M7" s="101"/>
      <c r="N7" s="101"/>
      <c r="O7" s="101"/>
      <c r="P7" s="101"/>
      <c r="Q7" s="101"/>
      <c r="R7" s="101"/>
      <c r="S7" s="105"/>
      <c r="T7" s="105"/>
      <c r="U7" s="105"/>
      <c r="V7" s="105"/>
      <c r="W7" s="105"/>
      <c r="X7" s="105"/>
      <c r="Y7" s="105"/>
      <c r="Z7" s="105"/>
    </row>
    <row r="8" spans="1:10" s="120" customFormat="1" ht="29.25" customHeight="1">
      <c r="A8" s="95"/>
      <c r="B8" s="15"/>
      <c r="C8" s="16">
        <v>1</v>
      </c>
      <c r="D8" s="121" t="s">
        <v>179</v>
      </c>
      <c r="E8" s="233" t="s">
        <v>188</v>
      </c>
      <c r="F8" s="122"/>
      <c r="G8" s="123"/>
      <c r="H8" s="124" t="s">
        <v>180</v>
      </c>
      <c r="I8" s="125"/>
      <c r="J8" s="126" t="s">
        <v>181</v>
      </c>
    </row>
    <row r="9" spans="1:10" ht="16.5" customHeight="1">
      <c r="A9" s="95"/>
      <c r="B9" s="15"/>
      <c r="C9" s="20">
        <v>2</v>
      </c>
      <c r="D9" s="62" t="s">
        <v>182</v>
      </c>
      <c r="E9" s="127"/>
      <c r="F9" s="128"/>
      <c r="G9" s="129"/>
      <c r="H9" s="130" t="s">
        <v>183</v>
      </c>
      <c r="I9" s="125"/>
      <c r="J9" s="107"/>
    </row>
    <row r="10" spans="1:10" ht="29.25" customHeight="1">
      <c r="A10" s="95"/>
      <c r="B10" s="15"/>
      <c r="C10" s="20">
        <v>3</v>
      </c>
      <c r="D10" s="131" t="s">
        <v>184</v>
      </c>
      <c r="E10" s="132"/>
      <c r="F10" s="133"/>
      <c r="G10" s="129"/>
      <c r="H10" s="130" t="s">
        <v>183</v>
      </c>
      <c r="I10" s="125"/>
      <c r="J10" s="107"/>
    </row>
    <row r="11" spans="1:10" ht="29.25" customHeight="1">
      <c r="A11" s="95"/>
      <c r="B11" s="15"/>
      <c r="C11" s="20">
        <v>4</v>
      </c>
      <c r="D11" s="131" t="s">
        <v>185</v>
      </c>
      <c r="E11" s="132"/>
      <c r="F11" s="133"/>
      <c r="G11" s="129"/>
      <c r="H11" s="130" t="s">
        <v>183</v>
      </c>
      <c r="I11" s="125"/>
      <c r="J11" s="107"/>
    </row>
    <row r="12" spans="1:10" ht="29.25" customHeight="1">
      <c r="A12" s="95"/>
      <c r="B12" s="15"/>
      <c r="C12" s="20">
        <v>5</v>
      </c>
      <c r="D12" s="62" t="s">
        <v>186</v>
      </c>
      <c r="E12" s="134"/>
      <c r="F12" s="135"/>
      <c r="G12" s="136"/>
      <c r="H12" s="137" t="s">
        <v>183</v>
      </c>
      <c r="I12" s="138"/>
      <c r="J12" s="107"/>
    </row>
    <row r="13" spans="1:10" ht="29.25" customHeight="1">
      <c r="A13" s="95"/>
      <c r="B13" s="15"/>
      <c r="C13" s="20" t="s">
        <v>82</v>
      </c>
      <c r="D13" s="62" t="s">
        <v>187</v>
      </c>
      <c r="E13" s="139" t="s">
        <v>188</v>
      </c>
      <c r="F13" s="140"/>
      <c r="G13" s="141"/>
      <c r="H13" s="130" t="s">
        <v>183</v>
      </c>
      <c r="I13" s="125"/>
      <c r="J13" s="107"/>
    </row>
    <row r="14" spans="1:10" ht="29.25" customHeight="1">
      <c r="A14" s="95"/>
      <c r="B14" s="15"/>
      <c r="C14" s="20" t="s">
        <v>84</v>
      </c>
      <c r="D14" s="142" t="s">
        <v>189</v>
      </c>
      <c r="E14" s="143">
        <f aca="true" t="shared" si="0" ref="E14:E23">SUM(H14:I14)</f>
        <v>0</v>
      </c>
      <c r="F14" s="24"/>
      <c r="G14" s="144"/>
      <c r="H14" s="145">
        <f>SUM(H15:H24)</f>
        <v>0</v>
      </c>
      <c r="I14" s="146"/>
      <c r="J14" s="107"/>
    </row>
    <row r="15" spans="1:10" ht="21" customHeight="1">
      <c r="A15" s="95"/>
      <c r="B15" s="15"/>
      <c r="C15" s="20" t="s">
        <v>87</v>
      </c>
      <c r="D15" s="110" t="s">
        <v>190</v>
      </c>
      <c r="E15" s="143">
        <f t="shared" si="0"/>
        <v>0</v>
      </c>
      <c r="F15" s="24"/>
      <c r="G15" s="144"/>
      <c r="H15" s="147"/>
      <c r="I15" s="146"/>
      <c r="J15" s="107"/>
    </row>
    <row r="16" spans="1:10" ht="21" customHeight="1">
      <c r="A16" s="95"/>
      <c r="B16" s="15"/>
      <c r="C16" s="20" t="s">
        <v>89</v>
      </c>
      <c r="D16" s="110" t="s">
        <v>191</v>
      </c>
      <c r="E16" s="143">
        <f t="shared" si="0"/>
        <v>0</v>
      </c>
      <c r="F16" s="24"/>
      <c r="G16" s="144"/>
      <c r="H16" s="147"/>
      <c r="I16" s="146"/>
      <c r="J16" s="107"/>
    </row>
    <row r="17" spans="1:10" ht="21" customHeight="1">
      <c r="A17" s="95"/>
      <c r="B17" s="15"/>
      <c r="C17" s="20" t="s">
        <v>192</v>
      </c>
      <c r="D17" s="110" t="s">
        <v>193</v>
      </c>
      <c r="E17" s="143">
        <f t="shared" si="0"/>
        <v>0</v>
      </c>
      <c r="F17" s="24"/>
      <c r="G17" s="144"/>
      <c r="H17" s="147"/>
      <c r="I17" s="146"/>
      <c r="J17" s="107"/>
    </row>
    <row r="18" spans="1:10" ht="21" customHeight="1">
      <c r="A18" s="95"/>
      <c r="B18" s="15"/>
      <c r="C18" s="20" t="s">
        <v>194</v>
      </c>
      <c r="D18" s="110" t="s">
        <v>195</v>
      </c>
      <c r="E18" s="143">
        <f t="shared" si="0"/>
        <v>0</v>
      </c>
      <c r="F18" s="24"/>
      <c r="G18" s="144"/>
      <c r="H18" s="147"/>
      <c r="I18" s="146"/>
      <c r="J18" s="107"/>
    </row>
    <row r="19" spans="1:10" ht="21" customHeight="1">
      <c r="A19" s="95"/>
      <c r="B19" s="15"/>
      <c r="C19" s="20" t="s">
        <v>196</v>
      </c>
      <c r="D19" s="110" t="s">
        <v>197</v>
      </c>
      <c r="E19" s="143">
        <f t="shared" si="0"/>
        <v>0</v>
      </c>
      <c r="F19" s="24"/>
      <c r="G19" s="144"/>
      <c r="H19" s="147"/>
      <c r="I19" s="146"/>
      <c r="J19" s="107"/>
    </row>
    <row r="20" spans="1:10" ht="21" customHeight="1">
      <c r="A20" s="95"/>
      <c r="B20" s="15"/>
      <c r="C20" s="20" t="s">
        <v>198</v>
      </c>
      <c r="D20" s="110" t="s">
        <v>199</v>
      </c>
      <c r="E20" s="143">
        <f t="shared" si="0"/>
        <v>0</v>
      </c>
      <c r="F20" s="24"/>
      <c r="G20" s="144"/>
      <c r="H20" s="147"/>
      <c r="I20" s="146"/>
      <c r="J20" s="107"/>
    </row>
    <row r="21" spans="1:10" ht="21" customHeight="1">
      <c r="A21" s="95"/>
      <c r="B21" s="15"/>
      <c r="C21" s="20" t="s">
        <v>200</v>
      </c>
      <c r="D21" s="110" t="s">
        <v>201</v>
      </c>
      <c r="E21" s="143">
        <f t="shared" si="0"/>
        <v>0</v>
      </c>
      <c r="F21" s="24"/>
      <c r="G21" s="144"/>
      <c r="H21" s="147"/>
      <c r="I21" s="146"/>
      <c r="J21" s="107"/>
    </row>
    <row r="22" spans="1:13" ht="21" customHeight="1">
      <c r="A22" s="95"/>
      <c r="B22" s="15"/>
      <c r="C22" s="20" t="s">
        <v>202</v>
      </c>
      <c r="D22" s="110" t="s">
        <v>203</v>
      </c>
      <c r="E22" s="143">
        <f t="shared" si="0"/>
        <v>0</v>
      </c>
      <c r="F22" s="24"/>
      <c r="G22" s="144"/>
      <c r="H22" s="147"/>
      <c r="I22" s="146"/>
      <c r="J22" s="107"/>
      <c r="K22" s="148"/>
      <c r="L22" s="148"/>
      <c r="M22" s="148"/>
    </row>
    <row r="23" spans="1:13" ht="21" customHeight="1">
      <c r="A23" s="95"/>
      <c r="B23" s="15"/>
      <c r="C23" s="35" t="s">
        <v>204</v>
      </c>
      <c r="D23" s="149"/>
      <c r="E23" s="150">
        <f t="shared" si="0"/>
        <v>0</v>
      </c>
      <c r="F23" s="24"/>
      <c r="G23" s="144"/>
      <c r="H23" s="147"/>
      <c r="I23" s="146"/>
      <c r="J23" s="107"/>
      <c r="K23" s="148"/>
      <c r="L23" s="98"/>
      <c r="M23" s="98"/>
    </row>
    <row r="24" spans="1:13" ht="15" customHeight="1">
      <c r="A24" s="95"/>
      <c r="B24" s="15"/>
      <c r="C24" s="151"/>
      <c r="D24" s="152" t="s">
        <v>205</v>
      </c>
      <c r="E24" s="153"/>
      <c r="F24" s="154"/>
      <c r="G24" s="155"/>
      <c r="H24" s="156"/>
      <c r="I24" s="155"/>
      <c r="J24" s="107"/>
      <c r="K24" s="148"/>
      <c r="L24" s="98"/>
      <c r="M24" s="98"/>
    </row>
    <row r="25" spans="1:13" ht="29.25" customHeight="1">
      <c r="A25" s="95"/>
      <c r="B25" s="15"/>
      <c r="C25" s="28" t="s">
        <v>91</v>
      </c>
      <c r="D25" s="157" t="s">
        <v>206</v>
      </c>
      <c r="E25" s="158">
        <f aca="true" t="shared" si="1" ref="E25:E46">SUM(H25:I25)</f>
        <v>0</v>
      </c>
      <c r="F25" s="23"/>
      <c r="G25" s="144"/>
      <c r="H25" s="147"/>
      <c r="I25" s="146"/>
      <c r="J25" s="107"/>
      <c r="K25" s="148"/>
      <c r="L25" s="148"/>
      <c r="M25" s="148"/>
    </row>
    <row r="26" spans="1:13" ht="29.25" customHeight="1">
      <c r="A26" s="95"/>
      <c r="B26" s="15"/>
      <c r="C26" s="20" t="s">
        <v>95</v>
      </c>
      <c r="D26" s="159" t="s">
        <v>207</v>
      </c>
      <c r="E26" s="143">
        <f t="shared" si="1"/>
        <v>0</v>
      </c>
      <c r="F26" s="24"/>
      <c r="G26" s="160"/>
      <c r="H26" s="147"/>
      <c r="I26" s="146"/>
      <c r="J26" s="107"/>
      <c r="K26" s="148"/>
      <c r="L26" s="148"/>
      <c r="M26" s="148"/>
    </row>
    <row r="27" spans="1:13" ht="29.25" customHeight="1">
      <c r="A27" s="95"/>
      <c r="B27" s="15"/>
      <c r="C27" s="28" t="s">
        <v>97</v>
      </c>
      <c r="D27" s="159" t="s">
        <v>208</v>
      </c>
      <c r="E27" s="143">
        <f t="shared" si="1"/>
        <v>0</v>
      </c>
      <c r="F27" s="24"/>
      <c r="G27" s="160"/>
      <c r="H27" s="147"/>
      <c r="I27" s="146"/>
      <c r="J27" s="107"/>
      <c r="K27" s="148"/>
      <c r="L27" s="148"/>
      <c r="M27" s="148"/>
    </row>
    <row r="28" spans="1:13" ht="29.25" customHeight="1">
      <c r="A28" s="95"/>
      <c r="B28" s="15"/>
      <c r="C28" s="20" t="s">
        <v>103</v>
      </c>
      <c r="D28" s="159" t="s">
        <v>209</v>
      </c>
      <c r="E28" s="143">
        <f t="shared" si="1"/>
        <v>0</v>
      </c>
      <c r="F28" s="24"/>
      <c r="G28" s="160"/>
      <c r="H28" s="147"/>
      <c r="I28" s="146"/>
      <c r="J28" s="107"/>
      <c r="K28" s="148"/>
      <c r="L28" s="148"/>
      <c r="M28" s="148"/>
    </row>
    <row r="29" spans="1:13" ht="29.25" customHeight="1">
      <c r="A29" s="95"/>
      <c r="B29" s="15"/>
      <c r="C29" s="28" t="s">
        <v>106</v>
      </c>
      <c r="D29" s="159" t="s">
        <v>210</v>
      </c>
      <c r="E29" s="143">
        <f t="shared" si="1"/>
        <v>0</v>
      </c>
      <c r="F29" s="24"/>
      <c r="G29" s="160"/>
      <c r="H29" s="147"/>
      <c r="I29" s="146"/>
      <c r="J29" s="107"/>
      <c r="K29" s="148"/>
      <c r="L29" s="148"/>
      <c r="M29" s="148"/>
    </row>
    <row r="30" spans="1:10" ht="29.25" customHeight="1">
      <c r="A30" s="95"/>
      <c r="B30" s="15"/>
      <c r="C30" s="20" t="s">
        <v>109</v>
      </c>
      <c r="D30" s="159" t="s">
        <v>211</v>
      </c>
      <c r="E30" s="143">
        <f t="shared" si="1"/>
        <v>0</v>
      </c>
      <c r="F30" s="24"/>
      <c r="G30" s="160"/>
      <c r="H30" s="147"/>
      <c r="I30" s="146"/>
      <c r="J30" s="107"/>
    </row>
    <row r="31" spans="1:10" ht="29.25" customHeight="1">
      <c r="A31" s="95"/>
      <c r="B31" s="15"/>
      <c r="C31" s="28" t="s">
        <v>112</v>
      </c>
      <c r="D31" s="159" t="s">
        <v>212</v>
      </c>
      <c r="E31" s="143">
        <f t="shared" si="1"/>
        <v>0</v>
      </c>
      <c r="F31" s="24"/>
      <c r="G31" s="160"/>
      <c r="H31" s="147"/>
      <c r="I31" s="146"/>
      <c r="J31" s="107"/>
    </row>
    <row r="32" spans="1:10" ht="29.25" customHeight="1">
      <c r="A32" s="95"/>
      <c r="B32" s="15"/>
      <c r="C32" s="20" t="s">
        <v>114</v>
      </c>
      <c r="D32" s="159" t="s">
        <v>213</v>
      </c>
      <c r="E32" s="143">
        <f t="shared" si="1"/>
        <v>0</v>
      </c>
      <c r="F32" s="24"/>
      <c r="G32" s="160"/>
      <c r="H32" s="147"/>
      <c r="I32" s="146"/>
      <c r="J32" s="107"/>
    </row>
    <row r="33" spans="1:10" ht="29.25" customHeight="1">
      <c r="A33" s="95"/>
      <c r="B33" s="15"/>
      <c r="C33" s="28" t="s">
        <v>116</v>
      </c>
      <c r="D33" s="161" t="s">
        <v>214</v>
      </c>
      <c r="E33" s="143">
        <f>E34+E36+E37+E41+E42</f>
        <v>0</v>
      </c>
      <c r="F33" s="24"/>
      <c r="G33" s="160"/>
      <c r="H33" s="145">
        <f>H34+H36+H37+H41+H42</f>
        <v>0</v>
      </c>
      <c r="I33" s="146"/>
      <c r="J33" s="107"/>
    </row>
    <row r="34" spans="1:10" ht="29.25" customHeight="1">
      <c r="A34" s="95"/>
      <c r="B34" s="15"/>
      <c r="C34" s="35" t="s">
        <v>215</v>
      </c>
      <c r="D34" s="111" t="s">
        <v>216</v>
      </c>
      <c r="E34" s="143">
        <f t="shared" si="1"/>
        <v>0</v>
      </c>
      <c r="F34" s="24"/>
      <c r="G34" s="160"/>
      <c r="H34" s="147"/>
      <c r="I34" s="146"/>
      <c r="J34" s="107"/>
    </row>
    <row r="35" spans="1:10" ht="29.25" customHeight="1">
      <c r="A35" s="95"/>
      <c r="B35" s="15"/>
      <c r="C35" s="35" t="s">
        <v>217</v>
      </c>
      <c r="D35" s="111" t="s">
        <v>218</v>
      </c>
      <c r="E35" s="143">
        <f t="shared" si="1"/>
        <v>0</v>
      </c>
      <c r="F35" s="24"/>
      <c r="G35" s="160"/>
      <c r="H35" s="147"/>
      <c r="I35" s="146"/>
      <c r="J35" s="107"/>
    </row>
    <row r="36" spans="1:10" ht="29.25" customHeight="1">
      <c r="A36" s="95"/>
      <c r="B36" s="15"/>
      <c r="C36" s="35" t="s">
        <v>219</v>
      </c>
      <c r="D36" s="111" t="s">
        <v>220</v>
      </c>
      <c r="E36" s="143">
        <f t="shared" si="1"/>
        <v>0</v>
      </c>
      <c r="F36" s="24"/>
      <c r="G36" s="160"/>
      <c r="H36" s="147"/>
      <c r="I36" s="146"/>
      <c r="J36" s="107"/>
    </row>
    <row r="37" spans="1:10" ht="29.25" customHeight="1">
      <c r="A37" s="95"/>
      <c r="B37" s="15"/>
      <c r="C37" s="35" t="s">
        <v>118</v>
      </c>
      <c r="D37" s="161" t="s">
        <v>221</v>
      </c>
      <c r="E37" s="143">
        <f>SUM(E38:E40)</f>
        <v>0</v>
      </c>
      <c r="F37" s="24"/>
      <c r="G37" s="160"/>
      <c r="H37" s="145">
        <f>SUM(H38:H40)</f>
        <v>0</v>
      </c>
      <c r="I37" s="146"/>
      <c r="J37" s="107"/>
    </row>
    <row r="38" spans="1:10" ht="29.25" customHeight="1">
      <c r="A38" s="95"/>
      <c r="B38" s="15"/>
      <c r="C38" s="35" t="s">
        <v>120</v>
      </c>
      <c r="D38" s="111" t="s">
        <v>222</v>
      </c>
      <c r="E38" s="143">
        <f t="shared" si="1"/>
        <v>0</v>
      </c>
      <c r="F38" s="24"/>
      <c r="G38" s="160"/>
      <c r="H38" s="147"/>
      <c r="I38" s="146"/>
      <c r="J38" s="107"/>
    </row>
    <row r="39" spans="1:10" ht="29.25" customHeight="1">
      <c r="A39" s="95"/>
      <c r="B39" s="15"/>
      <c r="C39" s="35" t="s">
        <v>122</v>
      </c>
      <c r="D39" s="111" t="s">
        <v>223</v>
      </c>
      <c r="E39" s="143">
        <f t="shared" si="1"/>
        <v>0</v>
      </c>
      <c r="F39" s="24"/>
      <c r="G39" s="160"/>
      <c r="H39" s="147"/>
      <c r="I39" s="146"/>
      <c r="J39" s="107"/>
    </row>
    <row r="40" spans="1:10" ht="29.25" customHeight="1">
      <c r="A40" s="95"/>
      <c r="B40" s="15"/>
      <c r="C40" s="35" t="s">
        <v>224</v>
      </c>
      <c r="D40" s="111" t="s">
        <v>225</v>
      </c>
      <c r="E40" s="143">
        <f t="shared" si="1"/>
        <v>0</v>
      </c>
      <c r="F40" s="24"/>
      <c r="G40" s="160"/>
      <c r="H40" s="147"/>
      <c r="I40" s="146"/>
      <c r="J40" s="107"/>
    </row>
    <row r="41" spans="1:10" ht="29.25" customHeight="1">
      <c r="A41" s="95"/>
      <c r="B41" s="15"/>
      <c r="C41" s="35" t="s">
        <v>130</v>
      </c>
      <c r="D41" s="162" t="s">
        <v>226</v>
      </c>
      <c r="E41" s="143">
        <f t="shared" si="1"/>
        <v>0</v>
      </c>
      <c r="F41" s="24"/>
      <c r="G41" s="160"/>
      <c r="H41" s="147"/>
      <c r="I41" s="146"/>
      <c r="J41" s="107"/>
    </row>
    <row r="42" spans="1:10" ht="29.25" customHeight="1">
      <c r="A42" s="95"/>
      <c r="B42" s="15"/>
      <c r="C42" s="35" t="s">
        <v>132</v>
      </c>
      <c r="D42" s="162" t="s">
        <v>227</v>
      </c>
      <c r="E42" s="143">
        <f t="shared" si="1"/>
        <v>0</v>
      </c>
      <c r="F42" s="24"/>
      <c r="G42" s="160"/>
      <c r="H42" s="147"/>
      <c r="I42" s="146"/>
      <c r="J42" s="107"/>
    </row>
    <row r="43" spans="1:10" ht="29.25" customHeight="1">
      <c r="A43" s="95"/>
      <c r="B43" s="15"/>
      <c r="C43" s="35" t="s">
        <v>228</v>
      </c>
      <c r="D43" s="162" t="s">
        <v>229</v>
      </c>
      <c r="E43" s="143">
        <f t="shared" si="1"/>
        <v>0</v>
      </c>
      <c r="F43" s="24"/>
      <c r="G43" s="160"/>
      <c r="H43" s="147"/>
      <c r="I43" s="146"/>
      <c r="J43" s="107"/>
    </row>
    <row r="44" spans="1:10" ht="29.25" customHeight="1">
      <c r="A44" s="95"/>
      <c r="B44" s="15"/>
      <c r="C44" s="35" t="s">
        <v>230</v>
      </c>
      <c r="D44" s="162" t="s">
        <v>231</v>
      </c>
      <c r="E44" s="143">
        <f t="shared" si="1"/>
        <v>0</v>
      </c>
      <c r="F44" s="24"/>
      <c r="G44" s="160"/>
      <c r="H44" s="147"/>
      <c r="I44" s="146"/>
      <c r="J44" s="107"/>
    </row>
    <row r="45" spans="1:10" ht="29.25" customHeight="1">
      <c r="A45" s="95"/>
      <c r="B45" s="15"/>
      <c r="C45" s="35" t="s">
        <v>232</v>
      </c>
      <c r="D45" s="162" t="s">
        <v>233</v>
      </c>
      <c r="E45" s="143">
        <f t="shared" si="1"/>
        <v>0</v>
      </c>
      <c r="F45" s="24"/>
      <c r="G45" s="160"/>
      <c r="H45" s="147"/>
      <c r="I45" s="146"/>
      <c r="J45" s="107"/>
    </row>
    <row r="46" spans="1:10" ht="29.25" customHeight="1" thickBot="1">
      <c r="A46" s="95"/>
      <c r="B46" s="15"/>
      <c r="C46" s="39" t="s">
        <v>234</v>
      </c>
      <c r="D46" s="163" t="s">
        <v>235</v>
      </c>
      <c r="E46" s="164">
        <f t="shared" si="1"/>
        <v>0</v>
      </c>
      <c r="F46" s="113"/>
      <c r="G46" s="160"/>
      <c r="H46" s="147"/>
      <c r="I46" s="146"/>
      <c r="J46" s="107"/>
    </row>
    <row r="47" spans="1:10" ht="11.25">
      <c r="A47" s="95"/>
      <c r="B47" s="87"/>
      <c r="C47" s="114"/>
      <c r="D47" s="89"/>
      <c r="E47" s="90"/>
      <c r="F47" s="90"/>
      <c r="G47" s="90"/>
      <c r="H47" s="165" t="s">
        <v>236</v>
      </c>
      <c r="I47" s="90"/>
      <c r="J47" s="115"/>
    </row>
    <row r="48" spans="1:9" ht="11.25">
      <c r="A48" s="95"/>
      <c r="B48" s="95"/>
      <c r="C48" s="95"/>
      <c r="D48" s="97"/>
      <c r="E48" s="98"/>
      <c r="F48" s="98"/>
      <c r="G48" s="98"/>
      <c r="H48" s="98"/>
      <c r="I48" s="98"/>
    </row>
  </sheetData>
  <mergeCells count="1">
    <mergeCell ref="C4:E4"/>
  </mergeCells>
  <dataValidations count="5">
    <dataValidation type="decimal" allowBlank="1" showInputMessage="1" showErrorMessage="1" sqref="H14">
      <formula1>-999999999999</formula1>
      <formula2>999999999999</formula2>
    </dataValidation>
    <dataValidation type="decimal" allowBlank="1" showInputMessage="1" showErrorMessage="1" sqref="H15:H23 E25:H46 E14:G23">
      <formula1>-99999999999</formula1>
      <formula2>999999999999</formula2>
    </dataValidation>
    <dataValidation type="decimal" allowBlank="1" showInputMessage="1" showErrorMessage="1" sqref="E12 G12">
      <formula1>-999999999</formula1>
      <formula2>999999999</formula2>
    </dataValidation>
    <dataValidation type="list" allowBlank="1" showInputMessage="1" showErrorMessage="1" sqref="E13 G13">
      <formula1>"да,нет"</formula1>
    </dataValidation>
    <dataValidation type="decimal" allowBlank="1" showInputMessage="1" showErrorMessage="1" sqref="I14:I23">
      <formula1>0</formula1>
      <formula2>999999999999</formula2>
    </dataValidation>
  </dataValidations>
  <hyperlinks>
    <hyperlink ref="D24" location="'ХВС инвестиции'!A1" tooltip="Добавить показатель эффективности" display="Добавить показатель эффективности"/>
    <hyperlink ref="D3" location="'Список листов'!A1" tooltip="К списку листов" display="Список листов"/>
    <hyperlink ref="J8" location="'ХВС инвестиции'!A1" display="Добавить мероприятие"/>
    <hyperlink ref="H47" location="'ХВС инвестиции'!A1" display="Удалить мероприяти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6"/>
  <sheetViews>
    <sheetView workbookViewId="0" topLeftCell="C19">
      <selection activeCell="G22" sqref="G22"/>
    </sheetView>
  </sheetViews>
  <sheetFormatPr defaultColWidth="9.140625" defaultRowHeight="12.75"/>
  <cols>
    <col min="1" max="2" width="2.7109375" style="91" customWidth="1"/>
    <col min="3" max="3" width="6.8515625" style="91" customWidth="1"/>
    <col min="4" max="4" width="50.7109375" style="91" customWidth="1"/>
    <col min="5" max="5" width="40.7109375" style="91" customWidth="1"/>
    <col min="6" max="7" width="2.7109375" style="91" customWidth="1"/>
    <col min="8" max="16384" width="9.140625" style="91" customWidth="1"/>
  </cols>
  <sheetData>
    <row r="2" spans="2:6" ht="11.25">
      <c r="B2" s="1"/>
      <c r="C2" s="2"/>
      <c r="D2" s="2"/>
      <c r="E2" s="2"/>
      <c r="F2" s="99"/>
    </row>
    <row r="3" spans="2:26" ht="12.75" customHeight="1">
      <c r="B3" s="3"/>
      <c r="C3" s="4"/>
      <c r="D3" s="5" t="s">
        <v>0</v>
      </c>
      <c r="E3" s="4"/>
      <c r="F3" s="100"/>
      <c r="G3" s="101"/>
      <c r="H3" s="101"/>
      <c r="I3" s="101"/>
      <c r="J3" s="101"/>
      <c r="K3" s="101"/>
      <c r="L3" s="101"/>
      <c r="M3" s="101"/>
      <c r="N3" s="101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2" ht="36" customHeight="1">
      <c r="A4" s="93"/>
      <c r="B4" s="7"/>
      <c r="C4" s="238" t="s">
        <v>237</v>
      </c>
      <c r="D4" s="264"/>
      <c r="E4" s="265"/>
      <c r="F4" s="103"/>
      <c r="G4" s="104"/>
      <c r="H4" s="104"/>
      <c r="I4" s="104"/>
      <c r="J4" s="104"/>
      <c r="K4" s="104"/>
      <c r="L4" s="104"/>
      <c r="M4" s="104"/>
      <c r="N4" s="104"/>
      <c r="O4" s="105"/>
      <c r="P4" s="105"/>
      <c r="Q4" s="105"/>
      <c r="R4" s="105"/>
      <c r="S4" s="105"/>
      <c r="T4" s="105"/>
      <c r="U4" s="105"/>
      <c r="V4" s="105"/>
    </row>
    <row r="5" spans="1:22" ht="12.75" customHeight="1" thickBot="1">
      <c r="A5" s="93"/>
      <c r="B5" s="7"/>
      <c r="C5" s="4"/>
      <c r="D5" s="4"/>
      <c r="E5" s="4"/>
      <c r="F5" s="100"/>
      <c r="G5" s="101"/>
      <c r="H5" s="101"/>
      <c r="I5" s="101"/>
      <c r="J5" s="101"/>
      <c r="K5" s="101"/>
      <c r="L5" s="101"/>
      <c r="M5" s="101"/>
      <c r="N5" s="101"/>
      <c r="O5" s="105"/>
      <c r="P5" s="105"/>
      <c r="Q5" s="105"/>
      <c r="R5" s="105"/>
      <c r="S5" s="105"/>
      <c r="T5" s="105"/>
      <c r="U5" s="105"/>
      <c r="V5" s="105"/>
    </row>
    <row r="6" spans="1:22" ht="30" customHeight="1" thickBot="1">
      <c r="A6" s="93"/>
      <c r="B6" s="7"/>
      <c r="C6" s="8" t="s">
        <v>2</v>
      </c>
      <c r="D6" s="48" t="s">
        <v>3</v>
      </c>
      <c r="E6" s="10" t="s">
        <v>5</v>
      </c>
      <c r="F6" s="100"/>
      <c r="G6" s="101"/>
      <c r="H6" s="101"/>
      <c r="I6" s="101"/>
      <c r="J6" s="101"/>
      <c r="K6" s="101"/>
      <c r="L6" s="101"/>
      <c r="M6" s="101"/>
      <c r="N6" s="101"/>
      <c r="O6" s="105"/>
      <c r="P6" s="105"/>
      <c r="Q6" s="105"/>
      <c r="R6" s="105"/>
      <c r="S6" s="105"/>
      <c r="T6" s="105"/>
      <c r="U6" s="105"/>
      <c r="V6" s="105"/>
    </row>
    <row r="7" spans="1:22" ht="12" customHeight="1" thickBot="1">
      <c r="A7" s="93"/>
      <c r="B7" s="7"/>
      <c r="C7" s="11">
        <v>1</v>
      </c>
      <c r="D7" s="13">
        <f>C7+1</f>
        <v>2</v>
      </c>
      <c r="E7" s="14">
        <f>D7+1</f>
        <v>3</v>
      </c>
      <c r="F7" s="100"/>
      <c r="G7" s="101"/>
      <c r="H7" s="101"/>
      <c r="I7" s="101"/>
      <c r="J7" s="101"/>
      <c r="K7" s="101"/>
      <c r="L7" s="101"/>
      <c r="M7" s="101"/>
      <c r="N7" s="101"/>
      <c r="O7" s="105"/>
      <c r="P7" s="105"/>
      <c r="Q7" s="105"/>
      <c r="R7" s="105"/>
      <c r="S7" s="105"/>
      <c r="T7" s="105"/>
      <c r="U7" s="105"/>
      <c r="V7" s="105"/>
    </row>
    <row r="8" spans="1:6" ht="36" customHeight="1">
      <c r="A8" s="95"/>
      <c r="B8" s="15"/>
      <c r="C8" s="166">
        <v>1</v>
      </c>
      <c r="D8" s="106" t="s">
        <v>238</v>
      </c>
      <c r="E8" s="167">
        <v>10</v>
      </c>
      <c r="F8" s="107"/>
    </row>
    <row r="9" spans="1:6" ht="36" customHeight="1">
      <c r="A9" s="95"/>
      <c r="B9" s="15"/>
      <c r="C9" s="166">
        <v>2</v>
      </c>
      <c r="D9" s="106" t="s">
        <v>239</v>
      </c>
      <c r="E9" s="167">
        <v>10</v>
      </c>
      <c r="F9" s="107"/>
    </row>
    <row r="10" spans="1:6" ht="36" customHeight="1">
      <c r="A10" s="95"/>
      <c r="B10" s="15"/>
      <c r="C10" s="168">
        <v>3</v>
      </c>
      <c r="D10" s="142" t="s">
        <v>240</v>
      </c>
      <c r="E10" s="169">
        <v>10</v>
      </c>
      <c r="F10" s="107"/>
    </row>
    <row r="11" spans="1:6" ht="36" customHeight="1">
      <c r="A11" s="95"/>
      <c r="B11" s="15"/>
      <c r="C11" s="168">
        <v>4</v>
      </c>
      <c r="D11" s="142" t="s">
        <v>241</v>
      </c>
      <c r="E11" s="169">
        <v>0</v>
      </c>
      <c r="F11" s="107"/>
    </row>
    <row r="12" spans="1:6" ht="36" customHeight="1">
      <c r="A12" s="95"/>
      <c r="B12" s="15"/>
      <c r="C12" s="168">
        <v>5</v>
      </c>
      <c r="D12" s="142" t="s">
        <v>242</v>
      </c>
      <c r="E12" s="24"/>
      <c r="F12" s="107"/>
    </row>
    <row r="13" spans="1:6" ht="36" customHeight="1" thickBot="1">
      <c r="A13" s="95"/>
      <c r="B13" s="15"/>
      <c r="C13" s="170">
        <v>6</v>
      </c>
      <c r="D13" s="171" t="s">
        <v>243</v>
      </c>
      <c r="E13" s="172">
        <v>10</v>
      </c>
      <c r="F13" s="107"/>
    </row>
    <row r="14" spans="1:6" ht="11.25">
      <c r="A14" s="95"/>
      <c r="B14" s="87"/>
      <c r="C14" s="114"/>
      <c r="D14" s="89"/>
      <c r="E14" s="90"/>
      <c r="F14" s="115"/>
    </row>
    <row r="15" spans="1:5" ht="11.25">
      <c r="A15" s="95"/>
      <c r="B15" s="95"/>
      <c r="C15" s="95"/>
      <c r="D15" s="97"/>
      <c r="E15" s="98"/>
    </row>
    <row r="16" spans="1:5" ht="11.25">
      <c r="A16" s="95"/>
      <c r="B16" s="95"/>
      <c r="C16" s="95"/>
      <c r="D16" s="97"/>
      <c r="E16" s="98"/>
    </row>
  </sheetData>
  <mergeCells count="1">
    <mergeCell ref="C4:E4"/>
  </mergeCells>
  <dataValidations count="2">
    <dataValidation type="whole" allowBlank="1" showInputMessage="1" showErrorMessage="1" sqref="E8:E11 E13">
      <formula1>-999999999999</formula1>
      <formula2>999999999999</formula2>
    </dataValidation>
    <dataValidation type="decimal" allowBlank="1" showInputMessage="1" showErrorMessage="1" sqref="E12">
      <formula1>-99999999999</formula1>
      <formula2>999999999999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97"/>
  <sheetViews>
    <sheetView workbookViewId="0" topLeftCell="C28">
      <selection activeCell="H46" sqref="H46"/>
    </sheetView>
  </sheetViews>
  <sheetFormatPr defaultColWidth="9.140625" defaultRowHeight="12.75"/>
  <cols>
    <col min="1" max="2" width="2.7109375" style="91" customWidth="1"/>
    <col min="3" max="3" width="8.140625" style="91" customWidth="1"/>
    <col min="4" max="4" width="50.7109375" style="91" customWidth="1"/>
    <col min="5" max="5" width="15.7109375" style="91" customWidth="1"/>
    <col min="6" max="6" width="40.7109375" style="91" customWidth="1"/>
    <col min="7" max="8" width="2.7109375" style="91" customWidth="1"/>
    <col min="9" max="16384" width="9.140625" style="91" customWidth="1"/>
  </cols>
  <sheetData>
    <row r="2" spans="2:7" ht="5.25" customHeight="1">
      <c r="B2" s="1"/>
      <c r="C2" s="2"/>
      <c r="D2" s="2"/>
      <c r="E2" s="2"/>
      <c r="F2" s="2"/>
      <c r="G2" s="99"/>
    </row>
    <row r="3" spans="2:27" ht="5.25" customHeight="1">
      <c r="B3" s="3"/>
      <c r="C3" s="4"/>
      <c r="D3" s="5" t="s">
        <v>0</v>
      </c>
      <c r="E3" s="6"/>
      <c r="F3" s="4"/>
      <c r="G3" s="100"/>
      <c r="H3" s="101"/>
      <c r="I3" s="101"/>
      <c r="J3" s="101"/>
      <c r="K3" s="101"/>
      <c r="L3" s="101"/>
      <c r="M3" s="101"/>
      <c r="N3" s="101"/>
      <c r="O3" s="101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3" ht="23.25" customHeight="1">
      <c r="A4" s="93"/>
      <c r="B4" s="7"/>
      <c r="C4" s="238" t="s">
        <v>1</v>
      </c>
      <c r="D4" s="264"/>
      <c r="E4" s="264"/>
      <c r="F4" s="265"/>
      <c r="G4" s="103"/>
      <c r="H4" s="104"/>
      <c r="I4" s="104"/>
      <c r="J4" s="104"/>
      <c r="K4" s="104"/>
      <c r="L4" s="104"/>
      <c r="M4" s="104"/>
      <c r="N4" s="104"/>
      <c r="O4" s="104"/>
      <c r="P4" s="105"/>
      <c r="Q4" s="105"/>
      <c r="R4" s="105"/>
      <c r="S4" s="105"/>
      <c r="T4" s="105"/>
      <c r="U4" s="105"/>
      <c r="V4" s="105"/>
      <c r="W4" s="105"/>
    </row>
    <row r="5" spans="1:23" ht="12" thickBot="1">
      <c r="A5" s="93"/>
      <c r="B5" s="7"/>
      <c r="C5" s="4"/>
      <c r="D5" s="4"/>
      <c r="E5" s="4"/>
      <c r="F5" s="4"/>
      <c r="G5" s="100"/>
      <c r="H5" s="101"/>
      <c r="I5" s="101"/>
      <c r="J5" s="101"/>
      <c r="K5" s="101"/>
      <c r="L5" s="101"/>
      <c r="M5" s="101"/>
      <c r="N5" s="101"/>
      <c r="O5" s="101"/>
      <c r="P5" s="105"/>
      <c r="Q5" s="105"/>
      <c r="R5" s="105"/>
      <c r="S5" s="105"/>
      <c r="T5" s="105"/>
      <c r="U5" s="105"/>
      <c r="V5" s="105"/>
      <c r="W5" s="105"/>
    </row>
    <row r="6" spans="1:23" ht="22.5" customHeight="1" thickBot="1">
      <c r="A6" s="93"/>
      <c r="B6" s="7"/>
      <c r="C6" s="8" t="s">
        <v>2</v>
      </c>
      <c r="D6" s="9" t="s">
        <v>3</v>
      </c>
      <c r="E6" s="9" t="s">
        <v>4</v>
      </c>
      <c r="F6" s="10" t="s">
        <v>5</v>
      </c>
      <c r="G6" s="100"/>
      <c r="H6" s="101"/>
      <c r="I6" s="101"/>
      <c r="J6" s="101"/>
      <c r="K6" s="101"/>
      <c r="L6" s="101"/>
      <c r="M6" s="101"/>
      <c r="N6" s="101"/>
      <c r="O6" s="101"/>
      <c r="P6" s="105"/>
      <c r="Q6" s="105"/>
      <c r="R6" s="105"/>
      <c r="S6" s="105"/>
      <c r="T6" s="105"/>
      <c r="U6" s="105"/>
      <c r="V6" s="105"/>
      <c r="W6" s="105"/>
    </row>
    <row r="7" spans="1:23" ht="12" thickBot="1">
      <c r="A7" s="93"/>
      <c r="B7" s="7"/>
      <c r="C7" s="239">
        <v>1</v>
      </c>
      <c r="D7" s="9">
        <f>C7+1</f>
        <v>2</v>
      </c>
      <c r="E7" s="240">
        <f>D7+1</f>
        <v>3</v>
      </c>
      <c r="F7" s="241">
        <f>E7+1</f>
        <v>4</v>
      </c>
      <c r="G7" s="173"/>
      <c r="H7" s="101"/>
      <c r="I7" s="101"/>
      <c r="J7" s="101"/>
      <c r="K7" s="101"/>
      <c r="L7" s="101"/>
      <c r="M7" s="101"/>
      <c r="N7" s="101"/>
      <c r="O7" s="101"/>
      <c r="P7" s="105"/>
      <c r="Q7" s="105"/>
      <c r="R7" s="105"/>
      <c r="S7" s="105"/>
      <c r="T7" s="105"/>
      <c r="U7" s="105"/>
      <c r="V7" s="105"/>
      <c r="W7" s="105"/>
    </row>
    <row r="8" spans="1:7" ht="11.25">
      <c r="A8" s="95"/>
      <c r="B8" s="15"/>
      <c r="C8" s="16" t="s">
        <v>6</v>
      </c>
      <c r="D8" s="17" t="s">
        <v>7</v>
      </c>
      <c r="E8" s="18" t="s">
        <v>8</v>
      </c>
      <c r="F8" s="19" t="s">
        <v>9</v>
      </c>
      <c r="G8" s="174"/>
    </row>
    <row r="9" spans="1:7" ht="11.25">
      <c r="A9" s="95"/>
      <c r="B9" s="15"/>
      <c r="C9" s="20" t="s">
        <v>10</v>
      </c>
      <c r="D9" s="21" t="s">
        <v>11</v>
      </c>
      <c r="E9" s="22" t="s">
        <v>12</v>
      </c>
      <c r="F9" s="235">
        <v>35885.22</v>
      </c>
      <c r="G9" s="175"/>
    </row>
    <row r="10" spans="1:7" ht="26.25" customHeight="1">
      <c r="A10" s="95"/>
      <c r="B10" s="15"/>
      <c r="C10" s="20">
        <v>3</v>
      </c>
      <c r="D10" s="21" t="s">
        <v>13</v>
      </c>
      <c r="E10" s="22" t="s">
        <v>12</v>
      </c>
      <c r="F10" s="24">
        <f>F11+F15+F18+F31+F32+F33+F34+F35+F38+F41+F47+F69</f>
        <v>39144.450000000004</v>
      </c>
      <c r="G10" s="107"/>
    </row>
    <row r="11" spans="1:7" ht="11.25">
      <c r="A11" s="95"/>
      <c r="B11" s="15"/>
      <c r="C11" s="20" t="s">
        <v>14</v>
      </c>
      <c r="D11" s="25" t="s">
        <v>15</v>
      </c>
      <c r="E11" s="22" t="s">
        <v>12</v>
      </c>
      <c r="F11" s="26">
        <f>SUM(F12:F14)</f>
        <v>0</v>
      </c>
      <c r="G11" s="107"/>
    </row>
    <row r="12" spans="1:7" ht="11.25">
      <c r="A12" s="95"/>
      <c r="B12" s="15"/>
      <c r="C12" s="20" t="s">
        <v>16</v>
      </c>
      <c r="D12" s="27" t="s">
        <v>17</v>
      </c>
      <c r="E12" s="22" t="s">
        <v>12</v>
      </c>
      <c r="F12" s="24">
        <v>0</v>
      </c>
      <c r="G12" s="107"/>
    </row>
    <row r="13" spans="1:7" ht="11.25">
      <c r="A13" s="95"/>
      <c r="B13" s="15"/>
      <c r="C13" s="28" t="s">
        <v>18</v>
      </c>
      <c r="D13" s="27" t="s">
        <v>19</v>
      </c>
      <c r="E13" s="22" t="s">
        <v>12</v>
      </c>
      <c r="F13" s="23">
        <v>0</v>
      </c>
      <c r="G13" s="107"/>
    </row>
    <row r="14" spans="1:7" ht="11.25">
      <c r="A14" s="95"/>
      <c r="B14" s="15"/>
      <c r="C14" s="28" t="s">
        <v>20</v>
      </c>
      <c r="D14" s="27" t="s">
        <v>21</v>
      </c>
      <c r="E14" s="22" t="s">
        <v>12</v>
      </c>
      <c r="F14" s="23">
        <v>0</v>
      </c>
      <c r="G14" s="107"/>
    </row>
    <row r="15" spans="1:7" ht="33.75">
      <c r="A15" s="95"/>
      <c r="B15" s="15"/>
      <c r="C15" s="20" t="s">
        <v>22</v>
      </c>
      <c r="D15" s="25" t="s">
        <v>23</v>
      </c>
      <c r="E15" s="29" t="s">
        <v>12</v>
      </c>
      <c r="F15" s="237">
        <v>5420.38</v>
      </c>
      <c r="G15" s="107"/>
    </row>
    <row r="16" spans="1:7" ht="11.25">
      <c r="A16" s="95"/>
      <c r="B16" s="15"/>
      <c r="C16" s="20" t="s">
        <v>24</v>
      </c>
      <c r="D16" s="27" t="s">
        <v>25</v>
      </c>
      <c r="E16" s="22" t="s">
        <v>26</v>
      </c>
      <c r="F16" s="236">
        <v>2.346</v>
      </c>
      <c r="G16" s="107"/>
    </row>
    <row r="17" spans="1:7" ht="11.25">
      <c r="A17" s="95"/>
      <c r="B17" s="15"/>
      <c r="C17" s="20" t="s">
        <v>27</v>
      </c>
      <c r="D17" s="27" t="s">
        <v>28</v>
      </c>
      <c r="E17" s="22" t="s">
        <v>29</v>
      </c>
      <c r="F17" s="236">
        <v>2310.75</v>
      </c>
      <c r="G17" s="107"/>
    </row>
    <row r="18" spans="1:7" ht="11.25">
      <c r="A18" s="95"/>
      <c r="B18" s="15"/>
      <c r="C18" s="20" t="s">
        <v>30</v>
      </c>
      <c r="D18" s="25" t="s">
        <v>31</v>
      </c>
      <c r="E18" s="29" t="s">
        <v>12</v>
      </c>
      <c r="F18" s="236">
        <v>2674.55</v>
      </c>
      <c r="G18" s="107"/>
    </row>
    <row r="19" spans="1:7" ht="11.25">
      <c r="A19" s="95"/>
      <c r="B19" s="15"/>
      <c r="C19" s="20" t="s">
        <v>32</v>
      </c>
      <c r="D19" s="27" t="s">
        <v>33</v>
      </c>
      <c r="E19" s="22" t="s">
        <v>34</v>
      </c>
      <c r="F19" s="31">
        <f>SUM(F20:F30)</f>
        <v>471.2915</v>
      </c>
      <c r="G19" s="107"/>
    </row>
    <row r="20" spans="1:7" ht="11.25">
      <c r="A20" s="95"/>
      <c r="B20" s="15"/>
      <c r="C20" s="20" t="s">
        <v>35</v>
      </c>
      <c r="D20" s="32" t="s">
        <v>36</v>
      </c>
      <c r="E20" s="22" t="s">
        <v>34</v>
      </c>
      <c r="F20" s="30">
        <v>20.55</v>
      </c>
      <c r="G20" s="107"/>
    </row>
    <row r="21" spans="1:7" ht="11.25">
      <c r="A21" s="95"/>
      <c r="B21" s="15"/>
      <c r="C21" s="20" t="s">
        <v>37</v>
      </c>
      <c r="D21" s="32" t="s">
        <v>38</v>
      </c>
      <c r="E21" s="22" t="s">
        <v>34</v>
      </c>
      <c r="F21" s="30">
        <v>212.252</v>
      </c>
      <c r="G21" s="107"/>
    </row>
    <row r="22" spans="1:7" ht="11.25">
      <c r="A22" s="95"/>
      <c r="B22" s="15"/>
      <c r="C22" s="20" t="s">
        <v>39</v>
      </c>
      <c r="D22" s="32" t="s">
        <v>40</v>
      </c>
      <c r="E22" s="22" t="s">
        <v>34</v>
      </c>
      <c r="F22" s="30"/>
      <c r="G22" s="107"/>
    </row>
    <row r="23" spans="1:7" ht="11.25">
      <c r="A23" s="95"/>
      <c r="B23" s="15"/>
      <c r="C23" s="20" t="s">
        <v>41</v>
      </c>
      <c r="D23" s="32" t="s">
        <v>42</v>
      </c>
      <c r="E23" s="22" t="s">
        <v>34</v>
      </c>
      <c r="F23" s="30"/>
      <c r="G23" s="107"/>
    </row>
    <row r="24" spans="1:7" ht="11.25">
      <c r="A24" s="95"/>
      <c r="B24" s="15"/>
      <c r="C24" s="20" t="s">
        <v>43</v>
      </c>
      <c r="D24" s="32" t="s">
        <v>44</v>
      </c>
      <c r="E24" s="22" t="s">
        <v>34</v>
      </c>
      <c r="F24" s="30"/>
      <c r="G24" s="107"/>
    </row>
    <row r="25" spans="1:7" ht="11.25">
      <c r="A25" s="95"/>
      <c r="B25" s="15"/>
      <c r="C25" s="20" t="s">
        <v>45</v>
      </c>
      <c r="D25" s="32" t="s">
        <v>46</v>
      </c>
      <c r="E25" s="22" t="s">
        <v>34</v>
      </c>
      <c r="F25" s="30"/>
      <c r="G25" s="107"/>
    </row>
    <row r="26" spans="1:7" ht="11.25">
      <c r="A26" s="95"/>
      <c r="B26" s="15"/>
      <c r="C26" s="20" t="s">
        <v>47</v>
      </c>
      <c r="D26" s="32" t="s">
        <v>48</v>
      </c>
      <c r="E26" s="22" t="s">
        <v>34</v>
      </c>
      <c r="F26" s="30"/>
      <c r="G26" s="107"/>
    </row>
    <row r="27" spans="1:7" ht="11.25">
      <c r="A27" s="95"/>
      <c r="B27" s="15"/>
      <c r="C27" s="20" t="s">
        <v>49</v>
      </c>
      <c r="D27" s="32" t="s">
        <v>310</v>
      </c>
      <c r="E27" s="22" t="s">
        <v>34</v>
      </c>
      <c r="F27" s="30">
        <v>7.2</v>
      </c>
      <c r="G27" s="107"/>
    </row>
    <row r="28" spans="1:7" ht="11.25">
      <c r="A28" s="95"/>
      <c r="B28" s="15"/>
      <c r="C28" s="20" t="s">
        <v>308</v>
      </c>
      <c r="D28" s="32" t="s">
        <v>311</v>
      </c>
      <c r="E28" s="22" t="s">
        <v>34</v>
      </c>
      <c r="F28" s="30">
        <v>227.5</v>
      </c>
      <c r="G28" s="107"/>
    </row>
    <row r="29" spans="1:7" ht="11.25">
      <c r="A29" s="95"/>
      <c r="B29" s="15"/>
      <c r="C29" s="20" t="s">
        <v>309</v>
      </c>
      <c r="D29" s="32" t="s">
        <v>329</v>
      </c>
      <c r="E29" s="22" t="s">
        <v>34</v>
      </c>
      <c r="F29" s="30">
        <v>3.7895</v>
      </c>
      <c r="G29" s="107"/>
    </row>
    <row r="30" spans="1:10" ht="11.25">
      <c r="A30" s="95"/>
      <c r="B30" s="15"/>
      <c r="C30" s="20" t="s">
        <v>328</v>
      </c>
      <c r="D30" s="32" t="s">
        <v>339</v>
      </c>
      <c r="E30" s="22" t="s">
        <v>34</v>
      </c>
      <c r="F30" s="30"/>
      <c r="G30" s="107"/>
      <c r="J30" s="242"/>
    </row>
    <row r="31" spans="1:7" ht="11.25">
      <c r="A31" s="95"/>
      <c r="B31" s="15"/>
      <c r="C31" s="20" t="s">
        <v>50</v>
      </c>
      <c r="D31" s="25" t="s">
        <v>51</v>
      </c>
      <c r="E31" s="29" t="s">
        <v>12</v>
      </c>
      <c r="F31" s="236">
        <v>6341.05</v>
      </c>
      <c r="G31" s="107"/>
    </row>
    <row r="32" spans="1:7" ht="22.5">
      <c r="A32" s="95"/>
      <c r="B32" s="15"/>
      <c r="C32" s="20" t="s">
        <v>52</v>
      </c>
      <c r="D32" s="25" t="s">
        <v>53</v>
      </c>
      <c r="E32" s="29" t="s">
        <v>12</v>
      </c>
      <c r="F32" s="236">
        <v>1648.35</v>
      </c>
      <c r="G32" s="107"/>
    </row>
    <row r="33" spans="1:7" ht="22.5">
      <c r="A33" s="95"/>
      <c r="B33" s="15"/>
      <c r="C33" s="20" t="s">
        <v>54</v>
      </c>
      <c r="D33" s="25" t="s">
        <v>55</v>
      </c>
      <c r="E33" s="29" t="s">
        <v>12</v>
      </c>
      <c r="F33" s="236">
        <v>3676.43</v>
      </c>
      <c r="G33" s="107"/>
    </row>
    <row r="34" spans="1:7" ht="22.5">
      <c r="A34" s="95"/>
      <c r="B34" s="15"/>
      <c r="C34" s="20" t="s">
        <v>56</v>
      </c>
      <c r="D34" s="25" t="s">
        <v>57</v>
      </c>
      <c r="E34" s="29" t="s">
        <v>12</v>
      </c>
      <c r="F34" s="236">
        <v>70.33</v>
      </c>
      <c r="G34" s="107"/>
    </row>
    <row r="35" spans="1:7" ht="11.25">
      <c r="A35" s="95"/>
      <c r="B35" s="15"/>
      <c r="C35" s="20" t="s">
        <v>58</v>
      </c>
      <c r="D35" s="25" t="s">
        <v>59</v>
      </c>
      <c r="E35" s="29" t="s">
        <v>12</v>
      </c>
      <c r="F35" s="236">
        <v>1810.4</v>
      </c>
      <c r="G35" s="107"/>
    </row>
    <row r="36" spans="1:7" ht="11.25">
      <c r="A36" s="95"/>
      <c r="B36" s="15"/>
      <c r="C36" s="20" t="s">
        <v>60</v>
      </c>
      <c r="D36" s="25" t="s">
        <v>51</v>
      </c>
      <c r="E36" s="29" t="s">
        <v>12</v>
      </c>
      <c r="F36" s="236">
        <v>1481.6</v>
      </c>
      <c r="G36" s="107"/>
    </row>
    <row r="37" spans="1:7" ht="11.25">
      <c r="A37" s="95"/>
      <c r="B37" s="15"/>
      <c r="C37" s="20" t="s">
        <v>61</v>
      </c>
      <c r="D37" s="25" t="s">
        <v>62</v>
      </c>
      <c r="E37" s="29" t="s">
        <v>12</v>
      </c>
      <c r="F37" s="236">
        <v>328.8</v>
      </c>
      <c r="G37" s="107"/>
    </row>
    <row r="38" spans="1:7" ht="11.25">
      <c r="A38" s="95"/>
      <c r="B38" s="15"/>
      <c r="C38" s="20" t="s">
        <v>63</v>
      </c>
      <c r="D38" s="25" t="s">
        <v>64</v>
      </c>
      <c r="E38" s="29" t="s">
        <v>12</v>
      </c>
      <c r="F38" s="236">
        <v>7255.18</v>
      </c>
      <c r="G38" s="107"/>
    </row>
    <row r="39" spans="1:7" ht="11.25">
      <c r="A39" s="95"/>
      <c r="B39" s="15"/>
      <c r="C39" s="20" t="s">
        <v>65</v>
      </c>
      <c r="D39" s="25" t="s">
        <v>51</v>
      </c>
      <c r="E39" s="29" t="s">
        <v>12</v>
      </c>
      <c r="F39" s="236">
        <v>4914.76</v>
      </c>
      <c r="G39" s="107"/>
    </row>
    <row r="40" spans="1:7" ht="11.25">
      <c r="A40" s="95"/>
      <c r="B40" s="15"/>
      <c r="C40" s="20" t="s">
        <v>66</v>
      </c>
      <c r="D40" s="25" t="s">
        <v>62</v>
      </c>
      <c r="E40" s="29" t="s">
        <v>12</v>
      </c>
      <c r="F40" s="236">
        <v>1045.47</v>
      </c>
      <c r="G40" s="107"/>
    </row>
    <row r="41" spans="1:7" ht="22.5">
      <c r="A41" s="95"/>
      <c r="B41" s="15"/>
      <c r="C41" s="20" t="s">
        <v>67</v>
      </c>
      <c r="D41" s="25" t="s">
        <v>282</v>
      </c>
      <c r="E41" s="29" t="s">
        <v>12</v>
      </c>
      <c r="F41" s="236">
        <f>4.7+3871.18+52.27-16.67</f>
        <v>3911.4799999999996</v>
      </c>
      <c r="G41" s="107"/>
    </row>
    <row r="42" spans="1:7" ht="11.25">
      <c r="A42" s="95"/>
      <c r="B42" s="15"/>
      <c r="C42" s="20" t="s">
        <v>68</v>
      </c>
      <c r="D42" s="27" t="s">
        <v>69</v>
      </c>
      <c r="E42" s="29" t="s">
        <v>12</v>
      </c>
      <c r="F42" s="236">
        <v>52.27</v>
      </c>
      <c r="G42" s="107"/>
    </row>
    <row r="43" spans="1:7" ht="11.25">
      <c r="A43" s="95"/>
      <c r="B43" s="15"/>
      <c r="C43" s="20" t="s">
        <v>70</v>
      </c>
      <c r="D43" s="27" t="s">
        <v>71</v>
      </c>
      <c r="E43" s="29" t="s">
        <v>12</v>
      </c>
      <c r="F43" s="236">
        <v>1868.01</v>
      </c>
      <c r="G43" s="107"/>
    </row>
    <row r="44" spans="1:7" ht="11.25">
      <c r="A44" s="95"/>
      <c r="B44" s="15"/>
      <c r="C44" s="20" t="s">
        <v>72</v>
      </c>
      <c r="D44" s="27" t="s">
        <v>330</v>
      </c>
      <c r="E44" s="29" t="s">
        <v>12</v>
      </c>
      <c r="F44" s="234">
        <f>F43/F45/12</f>
        <v>14.68561320754717</v>
      </c>
      <c r="G44" s="107"/>
    </row>
    <row r="45" spans="1:7" ht="11.25">
      <c r="A45" s="95"/>
      <c r="B45" s="15"/>
      <c r="C45" s="20" t="s">
        <v>73</v>
      </c>
      <c r="D45" s="27" t="s">
        <v>338</v>
      </c>
      <c r="E45" s="22" t="s">
        <v>74</v>
      </c>
      <c r="F45" s="243">
        <v>10.6</v>
      </c>
      <c r="G45" s="107"/>
    </row>
    <row r="46" spans="1:7" ht="22.5">
      <c r="A46" s="95"/>
      <c r="B46" s="15"/>
      <c r="C46" s="20" t="s">
        <v>75</v>
      </c>
      <c r="D46" s="27" t="s">
        <v>76</v>
      </c>
      <c r="E46" s="29" t="s">
        <v>12</v>
      </c>
      <c r="F46" s="236">
        <v>472.48</v>
      </c>
      <c r="G46" s="107"/>
    </row>
    <row r="47" spans="1:7" ht="22.5">
      <c r="A47" s="95"/>
      <c r="B47" s="15"/>
      <c r="C47" s="20" t="s">
        <v>77</v>
      </c>
      <c r="D47" s="25" t="s">
        <v>283</v>
      </c>
      <c r="E47" s="29" t="s">
        <v>12</v>
      </c>
      <c r="F47" s="30">
        <f>SUM(F48:F68)</f>
        <v>6323.830000000001</v>
      </c>
      <c r="G47" s="107"/>
    </row>
    <row r="48" spans="1:7" ht="11.25">
      <c r="A48" s="95"/>
      <c r="B48" s="15"/>
      <c r="C48" s="20" t="s">
        <v>291</v>
      </c>
      <c r="D48" s="25" t="s">
        <v>284</v>
      </c>
      <c r="E48" s="29" t="s">
        <v>12</v>
      </c>
      <c r="F48" s="30">
        <v>510.92</v>
      </c>
      <c r="G48" s="107"/>
    </row>
    <row r="49" spans="1:7" ht="11.25">
      <c r="A49" s="95"/>
      <c r="B49" s="15"/>
      <c r="C49" s="20" t="s">
        <v>292</v>
      </c>
      <c r="D49" s="25" t="s">
        <v>285</v>
      </c>
      <c r="E49" s="29" t="s">
        <v>12</v>
      </c>
      <c r="F49" s="30">
        <v>124</v>
      </c>
      <c r="G49" s="107"/>
    </row>
    <row r="50" spans="1:7" ht="22.5">
      <c r="A50" s="95"/>
      <c r="B50" s="15"/>
      <c r="C50" s="20" t="s">
        <v>293</v>
      </c>
      <c r="D50" s="25" t="s">
        <v>306</v>
      </c>
      <c r="E50" s="29" t="s">
        <v>12</v>
      </c>
      <c r="F50" s="30">
        <v>5.2</v>
      </c>
      <c r="G50" s="107"/>
    </row>
    <row r="51" spans="1:7" ht="11.25">
      <c r="A51" s="95"/>
      <c r="B51" s="15"/>
      <c r="C51" s="20" t="s">
        <v>294</v>
      </c>
      <c r="D51" s="25" t="s">
        <v>332</v>
      </c>
      <c r="E51" s="29" t="s">
        <v>12</v>
      </c>
      <c r="F51" s="30">
        <v>19</v>
      </c>
      <c r="G51" s="107"/>
    </row>
    <row r="52" spans="1:7" ht="11.25">
      <c r="A52" s="95"/>
      <c r="B52" s="15"/>
      <c r="C52" s="20" t="s">
        <v>295</v>
      </c>
      <c r="D52" s="25" t="s">
        <v>286</v>
      </c>
      <c r="E52" s="29" t="s">
        <v>12</v>
      </c>
      <c r="F52" s="30">
        <v>21.62</v>
      </c>
      <c r="G52" s="107"/>
    </row>
    <row r="53" spans="1:7" ht="11.25">
      <c r="A53" s="95"/>
      <c r="B53" s="15"/>
      <c r="C53" s="20" t="s">
        <v>296</v>
      </c>
      <c r="D53" s="25" t="s">
        <v>326</v>
      </c>
      <c r="E53" s="29" t="s">
        <v>12</v>
      </c>
      <c r="F53" s="30">
        <v>116.03</v>
      </c>
      <c r="G53" s="107"/>
    </row>
    <row r="54" spans="1:7" ht="11.25">
      <c r="A54" s="95"/>
      <c r="B54" s="15"/>
      <c r="C54" s="20" t="s">
        <v>297</v>
      </c>
      <c r="D54" s="25" t="s">
        <v>287</v>
      </c>
      <c r="E54" s="29" t="s">
        <v>12</v>
      </c>
      <c r="F54" s="30">
        <f>620.63+0.27</f>
        <v>620.9</v>
      </c>
      <c r="G54" s="107"/>
    </row>
    <row r="55" spans="1:7" ht="11.25">
      <c r="A55" s="95"/>
      <c r="B55" s="15"/>
      <c r="C55" s="20" t="s">
        <v>298</v>
      </c>
      <c r="D55" s="25" t="s">
        <v>288</v>
      </c>
      <c r="E55" s="29" t="s">
        <v>12</v>
      </c>
      <c r="F55" s="30">
        <v>2256.08</v>
      </c>
      <c r="G55" s="107"/>
    </row>
    <row r="56" spans="1:7" ht="11.25">
      <c r="A56" s="95"/>
      <c r="B56" s="15"/>
      <c r="C56" s="20" t="s">
        <v>299</v>
      </c>
      <c r="D56" s="25" t="s">
        <v>289</v>
      </c>
      <c r="E56" s="29" t="s">
        <v>12</v>
      </c>
      <c r="F56" s="30"/>
      <c r="G56" s="107"/>
    </row>
    <row r="57" spans="1:7" ht="11.25">
      <c r="A57" s="95"/>
      <c r="B57" s="15"/>
      <c r="C57" s="20" t="s">
        <v>300</v>
      </c>
      <c r="D57" s="25" t="s">
        <v>315</v>
      </c>
      <c r="E57" s="29" t="s">
        <v>12</v>
      </c>
      <c r="F57" s="30">
        <v>156.3</v>
      </c>
      <c r="G57" s="107"/>
    </row>
    <row r="58" spans="1:7" ht="11.25">
      <c r="A58" s="95"/>
      <c r="B58" s="15"/>
      <c r="C58" s="20" t="s">
        <v>302</v>
      </c>
      <c r="D58" s="25" t="s">
        <v>321</v>
      </c>
      <c r="E58" s="29" t="s">
        <v>12</v>
      </c>
      <c r="F58" s="30">
        <v>2.4</v>
      </c>
      <c r="G58" s="107"/>
    </row>
    <row r="59" spans="1:7" ht="11.25">
      <c r="A59" s="95"/>
      <c r="B59" s="15"/>
      <c r="C59" s="20" t="s">
        <v>313</v>
      </c>
      <c r="D59" s="25" t="s">
        <v>327</v>
      </c>
      <c r="E59" s="29" t="s">
        <v>12</v>
      </c>
      <c r="F59" s="30">
        <v>38.9</v>
      </c>
      <c r="G59" s="107"/>
    </row>
    <row r="60" spans="1:7" ht="11.25">
      <c r="A60" s="95"/>
      <c r="B60" s="15"/>
      <c r="C60" s="20" t="s">
        <v>314</v>
      </c>
      <c r="D60" s="25" t="s">
        <v>322</v>
      </c>
      <c r="E60" s="29" t="s">
        <v>12</v>
      </c>
      <c r="F60" s="30">
        <v>4.7</v>
      </c>
      <c r="G60" s="107"/>
    </row>
    <row r="61" spans="1:7" ht="11.25">
      <c r="A61" s="95"/>
      <c r="B61" s="15"/>
      <c r="C61" s="20" t="s">
        <v>317</v>
      </c>
      <c r="D61" s="25" t="s">
        <v>323</v>
      </c>
      <c r="E61" s="29" t="s">
        <v>12</v>
      </c>
      <c r="F61" s="30">
        <v>6.5</v>
      </c>
      <c r="G61" s="107"/>
    </row>
    <row r="62" spans="1:7" ht="11.25">
      <c r="A62" s="95"/>
      <c r="B62" s="15"/>
      <c r="C62" s="20" t="s">
        <v>318</v>
      </c>
      <c r="D62" s="25" t="s">
        <v>290</v>
      </c>
      <c r="E62" s="29" t="s">
        <v>12</v>
      </c>
      <c r="F62" s="30">
        <f>33.82+690.4</f>
        <v>724.22</v>
      </c>
      <c r="G62" s="107"/>
    </row>
    <row r="63" spans="1:7" ht="11.25">
      <c r="A63" s="95"/>
      <c r="B63" s="15"/>
      <c r="C63" s="20" t="s">
        <v>319</v>
      </c>
      <c r="D63" s="25" t="s">
        <v>331</v>
      </c>
      <c r="E63" s="29" t="s">
        <v>12</v>
      </c>
      <c r="F63" s="30">
        <v>1420.04</v>
      </c>
      <c r="G63" s="107"/>
    </row>
    <row r="64" spans="1:7" ht="11.25">
      <c r="A64" s="95"/>
      <c r="B64" s="15"/>
      <c r="C64" s="20" t="s">
        <v>324</v>
      </c>
      <c r="D64" s="25" t="s">
        <v>334</v>
      </c>
      <c r="E64" s="29" t="s">
        <v>12</v>
      </c>
      <c r="F64" s="30">
        <v>33.64</v>
      </c>
      <c r="G64" s="107"/>
    </row>
    <row r="65" spans="1:7" ht="11.25">
      <c r="A65" s="95"/>
      <c r="B65" s="15"/>
      <c r="C65" s="20" t="s">
        <v>325</v>
      </c>
      <c r="D65" s="25" t="s">
        <v>335</v>
      </c>
      <c r="E65" s="29" t="s">
        <v>12</v>
      </c>
      <c r="F65" s="30">
        <v>186.76</v>
      </c>
      <c r="G65" s="107"/>
    </row>
    <row r="66" spans="1:7" ht="12.75" customHeight="1">
      <c r="A66" s="95"/>
      <c r="B66" s="15"/>
      <c r="C66" s="20" t="s">
        <v>333</v>
      </c>
      <c r="D66" s="25" t="s">
        <v>305</v>
      </c>
      <c r="E66" s="29" t="s">
        <v>12</v>
      </c>
      <c r="F66" s="30">
        <v>15.82</v>
      </c>
      <c r="G66" s="107"/>
    </row>
    <row r="67" spans="1:7" ht="11.25">
      <c r="A67" s="95"/>
      <c r="B67" s="15"/>
      <c r="C67" s="20" t="s">
        <v>336</v>
      </c>
      <c r="D67" s="25" t="s">
        <v>301</v>
      </c>
      <c r="E67" s="29" t="s">
        <v>12</v>
      </c>
      <c r="F67" s="30">
        <v>18.1</v>
      </c>
      <c r="G67" s="107"/>
    </row>
    <row r="68" spans="1:7" ht="11.25">
      <c r="A68" s="95"/>
      <c r="B68" s="15"/>
      <c r="C68" s="20" t="s">
        <v>337</v>
      </c>
      <c r="D68" s="25" t="s">
        <v>316</v>
      </c>
      <c r="E68" s="29" t="s">
        <v>12</v>
      </c>
      <c r="F68" s="30">
        <f>26.03+16.67</f>
        <v>42.7</v>
      </c>
      <c r="G68" s="107"/>
    </row>
    <row r="69" spans="1:7" ht="11.25">
      <c r="A69" s="95"/>
      <c r="B69" s="15"/>
      <c r="C69" s="20" t="s">
        <v>303</v>
      </c>
      <c r="D69" s="25" t="s">
        <v>304</v>
      </c>
      <c r="E69" s="29" t="s">
        <v>12</v>
      </c>
      <c r="F69" s="30">
        <v>12.47</v>
      </c>
      <c r="G69" s="107"/>
    </row>
    <row r="70" spans="1:7" ht="22.5">
      <c r="A70" s="95"/>
      <c r="B70" s="15"/>
      <c r="C70" s="20" t="s">
        <v>78</v>
      </c>
      <c r="D70" s="21" t="s">
        <v>79</v>
      </c>
      <c r="E70" s="29" t="s">
        <v>12</v>
      </c>
      <c r="F70" s="30">
        <f>F9-F10</f>
        <v>-3259.230000000003</v>
      </c>
      <c r="G70" s="107"/>
    </row>
    <row r="71" spans="1:7" ht="56.25">
      <c r="A71" s="95"/>
      <c r="B71" s="15"/>
      <c r="C71" s="20" t="s">
        <v>80</v>
      </c>
      <c r="D71" s="21" t="s">
        <v>81</v>
      </c>
      <c r="E71" s="29" t="s">
        <v>12</v>
      </c>
      <c r="F71" s="30"/>
      <c r="G71" s="107"/>
    </row>
    <row r="72" spans="1:7" ht="22.5">
      <c r="A72" s="95"/>
      <c r="B72" s="15"/>
      <c r="C72" s="20" t="s">
        <v>82</v>
      </c>
      <c r="D72" s="21" t="s">
        <v>83</v>
      </c>
      <c r="E72" s="29" t="s">
        <v>12</v>
      </c>
      <c r="F72" s="30"/>
      <c r="G72" s="107"/>
    </row>
    <row r="73" spans="1:7" ht="11.25">
      <c r="A73" s="95"/>
      <c r="B73" s="15"/>
      <c r="C73" s="20" t="s">
        <v>84</v>
      </c>
      <c r="D73" s="21" t="s">
        <v>85</v>
      </c>
      <c r="E73" s="22" t="s">
        <v>86</v>
      </c>
      <c r="F73" s="31">
        <f>F74+F75</f>
        <v>3710.07</v>
      </c>
      <c r="G73" s="107"/>
    </row>
    <row r="74" spans="1:7" ht="11.25">
      <c r="A74" s="95"/>
      <c r="B74" s="15"/>
      <c r="C74" s="20" t="s">
        <v>87</v>
      </c>
      <c r="D74" s="25" t="s">
        <v>88</v>
      </c>
      <c r="E74" s="22" t="s">
        <v>86</v>
      </c>
      <c r="F74" s="30">
        <v>483.13</v>
      </c>
      <c r="G74" s="107"/>
    </row>
    <row r="75" spans="1:7" ht="11.25">
      <c r="A75" s="95"/>
      <c r="B75" s="15"/>
      <c r="C75" s="20" t="s">
        <v>89</v>
      </c>
      <c r="D75" s="25" t="s">
        <v>90</v>
      </c>
      <c r="E75" s="22" t="s">
        <v>86</v>
      </c>
      <c r="F75" s="30">
        <v>3226.94</v>
      </c>
      <c r="G75" s="107"/>
    </row>
    <row r="76" spans="1:7" ht="11.25">
      <c r="A76" s="95"/>
      <c r="B76" s="15"/>
      <c r="C76" s="20" t="s">
        <v>91</v>
      </c>
      <c r="D76" s="21" t="s">
        <v>92</v>
      </c>
      <c r="E76" s="22" t="s">
        <v>86</v>
      </c>
      <c r="F76" s="31">
        <f>F77+F78</f>
        <v>0</v>
      </c>
      <c r="G76" s="107"/>
    </row>
    <row r="77" spans="1:7" ht="11.25">
      <c r="A77" s="95"/>
      <c r="B77" s="15"/>
      <c r="C77" s="20" t="s">
        <v>93</v>
      </c>
      <c r="D77" s="25" t="s">
        <v>17</v>
      </c>
      <c r="E77" s="22" t="s">
        <v>86</v>
      </c>
      <c r="F77" s="30">
        <v>0</v>
      </c>
      <c r="G77" s="107"/>
    </row>
    <row r="78" spans="1:7" ht="11.25">
      <c r="A78" s="95"/>
      <c r="B78" s="15"/>
      <c r="C78" s="20" t="s">
        <v>94</v>
      </c>
      <c r="D78" s="25" t="s">
        <v>19</v>
      </c>
      <c r="E78" s="22" t="s">
        <v>86</v>
      </c>
      <c r="F78" s="30">
        <v>0</v>
      </c>
      <c r="G78" s="107"/>
    </row>
    <row r="79" spans="1:7" ht="11.25">
      <c r="A79" s="95"/>
      <c r="B79" s="15"/>
      <c r="C79" s="20" t="s">
        <v>95</v>
      </c>
      <c r="D79" s="21" t="s">
        <v>96</v>
      </c>
      <c r="E79" s="22" t="s">
        <v>86</v>
      </c>
      <c r="F79" s="30">
        <v>3226.94</v>
      </c>
      <c r="G79" s="107"/>
    </row>
    <row r="80" spans="1:7" ht="11.25">
      <c r="A80" s="95"/>
      <c r="B80" s="15"/>
      <c r="C80" s="20" t="s">
        <v>97</v>
      </c>
      <c r="D80" s="21" t="s">
        <v>98</v>
      </c>
      <c r="E80" s="22" t="s">
        <v>86</v>
      </c>
      <c r="F80" s="31">
        <f>F81+F82</f>
        <v>3045.99</v>
      </c>
      <c r="G80" s="107"/>
    </row>
    <row r="81" spans="1:7" ht="11.25">
      <c r="A81" s="95"/>
      <c r="B81" s="15"/>
      <c r="C81" s="20" t="s">
        <v>99</v>
      </c>
      <c r="D81" s="25" t="s">
        <v>100</v>
      </c>
      <c r="E81" s="22" t="s">
        <v>86</v>
      </c>
      <c r="F81" s="30">
        <v>1465.41</v>
      </c>
      <c r="G81" s="107"/>
    </row>
    <row r="82" spans="1:7" ht="11.25">
      <c r="A82" s="95"/>
      <c r="B82" s="15"/>
      <c r="C82" s="20" t="s">
        <v>101</v>
      </c>
      <c r="D82" s="25" t="s">
        <v>102</v>
      </c>
      <c r="E82" s="22" t="s">
        <v>86</v>
      </c>
      <c r="F82" s="30">
        <v>1580.58</v>
      </c>
      <c r="G82" s="107"/>
    </row>
    <row r="83" spans="1:7" ht="11.25">
      <c r="A83" s="95"/>
      <c r="B83" s="15"/>
      <c r="C83" s="20" t="s">
        <v>103</v>
      </c>
      <c r="D83" s="33" t="s">
        <v>104</v>
      </c>
      <c r="E83" s="22" t="s">
        <v>105</v>
      </c>
      <c r="F83" s="30">
        <v>9</v>
      </c>
      <c r="G83" s="107"/>
    </row>
    <row r="84" spans="1:7" ht="22.5">
      <c r="A84" s="95"/>
      <c r="B84" s="15"/>
      <c r="C84" s="20" t="s">
        <v>106</v>
      </c>
      <c r="D84" s="21" t="s">
        <v>107</v>
      </c>
      <c r="E84" s="22" t="s">
        <v>108</v>
      </c>
      <c r="F84" s="30">
        <v>34.29</v>
      </c>
      <c r="G84" s="107"/>
    </row>
    <row r="85" spans="1:7" ht="11.25">
      <c r="A85" s="95"/>
      <c r="B85" s="15"/>
      <c r="C85" s="20" t="s">
        <v>109</v>
      </c>
      <c r="D85" s="21" t="s">
        <v>110</v>
      </c>
      <c r="E85" s="22" t="s">
        <v>111</v>
      </c>
      <c r="F85" s="30">
        <v>1</v>
      </c>
      <c r="G85" s="107"/>
    </row>
    <row r="86" spans="1:7" ht="11.25">
      <c r="A86" s="95"/>
      <c r="B86" s="15"/>
      <c r="C86" s="20" t="s">
        <v>112</v>
      </c>
      <c r="D86" s="33" t="s">
        <v>113</v>
      </c>
      <c r="E86" s="22" t="s">
        <v>111</v>
      </c>
      <c r="F86" s="34">
        <v>6</v>
      </c>
      <c r="G86" s="107"/>
    </row>
    <row r="87" spans="1:7" ht="22.5">
      <c r="A87" s="95"/>
      <c r="B87" s="15"/>
      <c r="C87" s="20" t="s">
        <v>114</v>
      </c>
      <c r="D87" s="25" t="s">
        <v>115</v>
      </c>
      <c r="E87" s="22" t="s">
        <v>74</v>
      </c>
      <c r="F87" s="243">
        <v>32.7</v>
      </c>
      <c r="G87" s="107"/>
    </row>
    <row r="88" spans="1:7" ht="33.75">
      <c r="A88" s="95"/>
      <c r="B88" s="15"/>
      <c r="C88" s="20" t="s">
        <v>116</v>
      </c>
      <c r="D88" s="25" t="s">
        <v>117</v>
      </c>
      <c r="E88" s="29" t="s">
        <v>307</v>
      </c>
      <c r="F88" s="30"/>
      <c r="G88" s="107"/>
    </row>
    <row r="89" spans="1:7" ht="11.25">
      <c r="A89" s="95"/>
      <c r="B89" s="15"/>
      <c r="C89" s="20" t="s">
        <v>118</v>
      </c>
      <c r="D89" s="33" t="s">
        <v>119</v>
      </c>
      <c r="E89" s="22" t="s">
        <v>86</v>
      </c>
      <c r="F89" s="26">
        <f>F90+F91</f>
        <v>482.84999999999997</v>
      </c>
      <c r="G89" s="107"/>
    </row>
    <row r="90" spans="1:7" ht="11.25">
      <c r="A90" s="95"/>
      <c r="B90" s="15"/>
      <c r="C90" s="20" t="s">
        <v>120</v>
      </c>
      <c r="D90" s="25" t="s">
        <v>121</v>
      </c>
      <c r="E90" s="22" t="s">
        <v>86</v>
      </c>
      <c r="F90" s="24">
        <v>405.59</v>
      </c>
      <c r="G90" s="107"/>
    </row>
    <row r="91" spans="1:7" ht="11.25">
      <c r="A91" s="95"/>
      <c r="B91" s="15"/>
      <c r="C91" s="20" t="s">
        <v>122</v>
      </c>
      <c r="D91" s="25" t="s">
        <v>123</v>
      </c>
      <c r="E91" s="22" t="s">
        <v>86</v>
      </c>
      <c r="F91" s="26">
        <f>SUM(F92:F94)</f>
        <v>77.26</v>
      </c>
      <c r="G91" s="107"/>
    </row>
    <row r="92" spans="1:7" ht="11.25">
      <c r="A92" s="95"/>
      <c r="B92" s="15"/>
      <c r="C92" s="20" t="s">
        <v>124</v>
      </c>
      <c r="D92" s="27" t="s">
        <v>125</v>
      </c>
      <c r="E92" s="22" t="s">
        <v>86</v>
      </c>
      <c r="F92" s="24">
        <v>4.2</v>
      </c>
      <c r="G92" s="107"/>
    </row>
    <row r="93" spans="1:7" ht="11.25">
      <c r="A93" s="95"/>
      <c r="B93" s="15"/>
      <c r="C93" s="20" t="s">
        <v>126</v>
      </c>
      <c r="D93" s="27" t="s">
        <v>127</v>
      </c>
      <c r="E93" s="22" t="s">
        <v>86</v>
      </c>
      <c r="F93" s="24">
        <v>73.06</v>
      </c>
      <c r="G93" s="107"/>
    </row>
    <row r="94" spans="1:7" ht="11.25">
      <c r="A94" s="95"/>
      <c r="B94" s="15"/>
      <c r="C94" s="20" t="s">
        <v>128</v>
      </c>
      <c r="D94" s="27" t="s">
        <v>129</v>
      </c>
      <c r="E94" s="22" t="s">
        <v>86</v>
      </c>
      <c r="F94" s="24"/>
      <c r="G94" s="107"/>
    </row>
    <row r="95" spans="1:7" ht="33.75">
      <c r="A95" s="95"/>
      <c r="B95" s="15"/>
      <c r="C95" s="35" t="s">
        <v>130</v>
      </c>
      <c r="D95" s="36" t="s">
        <v>131</v>
      </c>
      <c r="E95" s="37" t="s">
        <v>105</v>
      </c>
      <c r="F95" s="38"/>
      <c r="G95" s="107"/>
    </row>
    <row r="96" spans="1:7" ht="12" thickBot="1">
      <c r="A96" s="95"/>
      <c r="B96" s="15"/>
      <c r="C96" s="39" t="s">
        <v>132</v>
      </c>
      <c r="D96" s="40" t="s">
        <v>133</v>
      </c>
      <c r="E96" s="41"/>
      <c r="F96" s="42"/>
      <c r="G96" s="107"/>
    </row>
    <row r="97" spans="2:7" ht="11.25">
      <c r="B97" s="176"/>
      <c r="C97" s="90"/>
      <c r="D97" s="90"/>
      <c r="E97" s="90"/>
      <c r="F97" s="90"/>
      <c r="G97" s="115"/>
    </row>
  </sheetData>
  <mergeCells count="1">
    <mergeCell ref="C4:F4"/>
  </mergeCells>
  <dataValidations count="3">
    <dataValidation type="textLength" operator="lessThanOrEqual" allowBlank="1" showInputMessage="1" showErrorMessage="1" sqref="F96">
      <formula1>300</formula1>
    </dataValidation>
    <dataValidation type="decimal" allowBlank="1" showInputMessage="1" showErrorMessage="1" sqref="F9:F95">
      <formula1>-999999999999999</formula1>
      <formula2>999999999999999</formula2>
    </dataValidation>
    <dataValidation type="list" allowBlank="1" showInputMessage="1" showErrorMessage="1" sqref="F8">
      <formula1>kind_of_activity</formula1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sennyh</cp:lastModifiedBy>
  <cp:lastPrinted>2010-12-14T10:27:41Z</cp:lastPrinted>
  <dcterms:created xsi:type="dcterms:W3CDTF">1996-10-08T23:32:33Z</dcterms:created>
  <dcterms:modified xsi:type="dcterms:W3CDTF">2010-12-15T08:53:19Z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